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w01\BH00$\04_財政係（旧財政係）【移行先】\24_財政情報の開示の推進\01_財政状況資料集\2024（R6）\02　3月公表分\08　HP掲載\01　掲載データ\"/>
    </mc:Choice>
  </mc:AlternateContent>
  <xr:revisionPtr revIDLastSave="0" documentId="13_ncr:1_{28F54767-CDBD-4D61-BD40-AA532C89A3F9}" xr6:coauthVersionLast="47" xr6:coauthVersionMax="47" xr10:uidLastSave="{00000000-0000-0000-0000-000000000000}"/>
  <bookViews>
    <workbookView xWindow="-120" yWindow="-120" windowWidth="29040" windowHeight="15840" tabRatio="828"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BE34" i="10"/>
  <c r="U34" i="10"/>
  <c r="C34" i="10"/>
  <c r="U35" i="10" l="1"/>
  <c r="U36" i="10" s="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5" i="10" l="1"/>
  <c r="BW34" i="10" s="1"/>
  <c r="BW35" i="10" l="1"/>
  <c r="BW36" i="10" s="1"/>
  <c r="BW37" i="10" s="1"/>
  <c r="BW38" i="10" s="1"/>
  <c r="BW39" i="10" s="1"/>
  <c r="BW40" i="10" s="1"/>
  <c r="BW41" i="10" s="1"/>
  <c r="BW42" i="10" s="1"/>
  <c r="CO34" i="10" l="1"/>
</calcChain>
</file>

<file path=xl/sharedStrings.xml><?xml version="1.0" encoding="utf-8"?>
<sst xmlns="http://schemas.openxmlformats.org/spreadsheetml/2006/main" count="1093" uniqueCount="563">
  <si>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</si>
  <si>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</si>
  <si>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</si>
  <si>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</si>
  <si>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</si>
  <si>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</si>
  <si>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</si>
  <si>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</si>
  <si>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</si>
  <si>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</si>
  <si>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</si>
  <si>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</si>
  <si>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</si>
  <si>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</si>
  <si>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</si>
  <si>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</si>
  <si>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</si>
  <si>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</si>
  <si>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</si>
  <si>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</si>
  <si>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</si>
  <si>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</si>
  <si>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</si>
  <si>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</si>
  <si>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</si>
  <si>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</si>
  <si>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</si>
  <si>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</si>
  <si>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</si>
  <si>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</si>
  <si>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</si>
  <si>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</si>
  <si>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</si>
  <si>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</si>
  <si>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</si>
  <si>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</si>
  <si>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</si>
  <si>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</si>
  <si>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</si>
  <si>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</si>
  <si>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</si>
  <si>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</si>
  <si>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</si>
  <si>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</si>
  <si>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</si>
  <si>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</si>
  <si>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</si>
  <si>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</si>
  <si>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</si>
  <si>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</si>
  <si>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</si>
  <si>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</si>
  <si>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</si>
  <si>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</si>
  <si>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</si>
  <si>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</si>
  <si>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</si>
  <si>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</si>
  <si>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</si>
  <si>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</si>
  <si>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</si>
  <si>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</si>
  <si>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</si>
  <si>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</si>
  <si>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</si>
  <si>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</si>
  <si>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</si>
  <si>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</si>
  <si>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</si>
  <si>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</si>
  <si>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</si>
  <si>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</si>
  <si>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</si>
  <si>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</si>
  <si>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</si>
  <si>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</si>
  <si>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</si>
  <si>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</si>
  <si>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</si>
  <si>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</si>
  <si>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</si>
  <si>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</si>
  <si>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</si>
  <si>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</si>
  <si>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</si>
  <si>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</si>
  <si>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</si>
  <si>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</si>
  <si>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</si>
  <si>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</si>
  <si>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</si>
  <si>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</si>
  <si>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</si>
  <si>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</si>
  <si>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</si>
  <si>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</si>
  <si>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</si>
  <si>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</si>
  <si>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</si>
  <si>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</si>
  <si>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</si>
  <si>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</si>
  <si>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</si>
  <si>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</si>
  <si>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</si>
  <si>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</si>
  <si>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</si>
  <si>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</si>
  <si>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</si>
  <si>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</si>
  <si>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</si>
  <si>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</si>
  <si>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</si>
  <si>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</si>
  <si>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</si>
  <si>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</si>
  <si>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</si>
  <si>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</si>
  <si>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-4.2</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</si>
  <si>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</si>
  <si>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</si>
  <si>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</si>
  <si>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</si>
  <si>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</si>
  <si>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</si>
  <si>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</si>
  <si>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</si>
  <si>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</si>
  <si>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</si>
  <si>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</si>
  <si>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</si>
  <si>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</si>
  <si>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</si>
  <si>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</si>
  <si>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</si>
  <si>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</si>
  <si>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</si>
  <si>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</si>
  <si>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</si>
  <si>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</si>
  <si>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</si>
  <si>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</si>
  <si>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</si>
  <si>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</si>
  <si>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</si>
  <si>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</si>
  <si>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</si>
  <si>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</si>
  <si>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</si>
  <si>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</si>
  <si>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</si>
  <si>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</si>
  <si>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</si>
  <si>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</si>
  <si>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</si>
  <si>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</si>
  <si>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</si>
  <si>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</si>
  <si>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</si>
  <si>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</si>
  <si>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</si>
  <si>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</si>
  <si>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</si>
  <si>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</si>
  <si>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</si>
  <si>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</si>
  <si>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</si>
  <si>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</si>
  <si>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</si>
  <si>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</si>
  <si>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</si>
  <si>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</si>
  <si>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</si>
  <si>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</si>
  <si>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</si>
  <si>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</si>
  <si>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</si>
  <si>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</si>
  <si>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</si>
  <si>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</si>
  <si>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</si>
  <si>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</si>
  <si>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</si>
  <si>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</si>
  <si>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</si>
  <si>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</si>
  <si>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</si>
  <si>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</si>
  <si>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</si>
  <si>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</si>
  <si>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</si>
  <si>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</si>
  <si>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</si>
  <si>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</si>
  <si>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</si>
  <si>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</si>
  <si>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</si>
  <si>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</si>
  <si>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</si>
  <si>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</si>
  <si>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</si>
  <si>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</si>
  <si>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</si>
  <si>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滋賀県日野町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</si>
  <si>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</si>
  <si>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</si>
  <si>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</si>
  <si>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</si>
  <si>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</si>
  <si>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</si>
  <si>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</si>
  <si>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</si>
  <si>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</si>
  <si>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</si>
  <si>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</si>
  <si>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</si>
  <si>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</si>
  <si>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</si>
  <si>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</si>
  <si>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</si>
  <si>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</si>
  <si>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</si>
  <si>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</si>
  <si>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</si>
  <si>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</si>
  <si>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</si>
  <si>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</si>
  <si>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</si>
  <si>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</si>
  <si>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</si>
  <si>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</si>
  <si>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</si>
  <si>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</si>
  <si>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</si>
  <si>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</si>
  <si>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</si>
  <si>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</si>
  <si>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</si>
  <si>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</si>
  <si>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</si>
  <si>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</si>
  <si>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</si>
  <si>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</si>
  <si>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</si>
  <si>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</si>
  <si>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</si>
  <si>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</si>
  <si>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</si>
  <si>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</si>
  <si>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</si>
  <si>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</si>
  <si>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</si>
  <si>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</si>
  <si>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</si>
  <si>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</si>
  <si>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</si>
  <si>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</si>
  <si>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</si>
  <si>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</si>
  <si>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</si>
  <si>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</si>
  <si>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</si>
  <si>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</si>
  <si>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</si>
  <si>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</si>
  <si>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</si>
  <si>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</si>
  <si>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</si>
  <si>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</si>
  <si>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</si>
  <si>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</si>
  <si>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</si>
  <si>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</si>
  <si>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</si>
  <si>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</si>
  <si>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</si>
  <si>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</si>
  <si>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</si>
  <si>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</si>
  <si>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</si>
  <si>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</si>
  <si>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</si>
  <si>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</si>
  <si>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</si>
  <si>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</si>
  <si>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</si>
  <si>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</si>
  <si>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</si>
  <si>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</si>
  <si>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</si>
  <si>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</si>
  <si>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</si>
  <si>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</si>
  <si>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</si>
  <si>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</si>
  <si>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</si>
  <si>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</si>
  <si>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</si>
  <si>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</si>
  <si>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</si>
  <si>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</si>
  <si>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</si>
  <si>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</si>
  <si>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</si>
  <si>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</si>
  <si>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</si>
  <si>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</si>
  <si>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</si>
  <si>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</si>
  <si>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</si>
  <si>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</si>
  <si>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</si>
  <si>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</si>
  <si>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</si>
  <si>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</si>
  <si>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</si>
  <si>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</si>
  <si>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</si>
  <si>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</si>
  <si>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</si>
  <si>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</si>
  <si>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</si>
  <si>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</si>
  <si>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</si>
  <si>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</si>
  <si>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</si>
  <si>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</si>
  <si>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</si>
  <si>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</si>
  <si>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</si>
  <si>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</si>
  <si>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</si>
  <si>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</si>
  <si>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</si>
  <si>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</si>
  <si>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</si>
  <si>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</si>
  <si>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</si>
  <si>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</si>
  <si>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</si>
  <si>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</si>
  <si>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</si>
  <si>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</si>
  <si>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</si>
  <si>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</si>
  <si>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</si>
  <si>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</si>
  <si>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</si>
  <si>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</si>
  <si>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</si>
  <si>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</si>
  <si>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</si>
  <si>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</si>
  <si>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</si>
  <si>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滋賀県日野町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</si>
  <si>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</si>
  <si>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</si>
  <si>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</si>
  <si>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</si>
  <si>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</si>
  <si>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</si>
  <si>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</si>
  <si>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</si>
  <si>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</si>
  <si>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</si>
  <si>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</si>
  <si>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</si>
  <si>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</si>
  <si>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</si>
  <si>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</si>
  <si>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</si>
  <si>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</si>
  <si>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</si>
  <si>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</si>
  <si>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</si>
  <si>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</si>
  <si>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</si>
  <si>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</si>
  <si>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</si>
  <si>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</si>
  <si>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</si>
  <si>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</si>
  <si>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</si>
  <si>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</si>
  <si>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</si>
  <si>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</si>
  <si>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</si>
  <si>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</si>
  <si>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</si>
  <si>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</si>
  <si>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</si>
  <si>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</si>
  <si>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</si>
  <si>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</si>
  <si>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</si>
  <si>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</si>
  <si>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</si>
  <si>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</si>
  <si>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</si>
  <si>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</si>
  <si>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</si>
  <si>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</si>
  <si>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</si>
  <si>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</si>
  <si>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</si>
  <si>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</si>
  <si>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</si>
  <si>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</si>
  <si>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</si>
  <si>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</si>
  <si>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</si>
  <si>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</si>
  <si>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</si>
  <si>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</si>
  <si>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</si>
  <si>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</si>
  <si>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</si>
  <si>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</si>
  <si>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</si>
  <si>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</si>
  <si>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</si>
  <si>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</si>
  <si>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</si>
  <si>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</si>
  <si>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</si>
  <si>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</si>
  <si>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</si>
  <si>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</si>
  <si>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</si>
  <si>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</si>
  <si>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</si>
  <si>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</si>
  <si>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</si>
  <si>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</si>
  <si>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</si>
  <si>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</si>
  <si>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</si>
  <si>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</si>
  <si>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</si>
  <si>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</si>
  <si>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</si>
  <si>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</si>
  <si>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</si>
  <si>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</si>
  <si>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</si>
  <si>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</si>
  <si>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</si>
  <si>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</si>
  <si>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</si>
  <si>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</si>
  <si>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</si>
  <si>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</si>
  <si>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</si>
  <si>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</si>
  <si>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</si>
  <si>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</si>
  <si>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</si>
  <si>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</si>
  <si>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</si>
  <si>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</si>
  <si>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</si>
  <si>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</si>
  <si>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</si>
  <si>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</si>
  <si>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</si>
  <si>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</si>
  <si>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</si>
  <si>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</si>
  <si>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</si>
  <si>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</si>
  <si>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</si>
  <si>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</si>
  <si>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</si>
  <si>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</si>
  <si>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</si>
  <si>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</si>
  <si>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</si>
  <si>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</si>
  <si>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</si>
  <si>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</si>
  <si>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</si>
  <si>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</si>
  <si>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</si>
  <si>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</si>
  <si>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</si>
  <si>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</si>
  <si>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</si>
  <si>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</si>
  <si>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</si>
  <si>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</si>
  <si>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</si>
  <si>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</si>
  <si>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</si>
  <si>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</si>
  <si>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</si>
  <si>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</si>
  <si>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</si>
  <si>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</si>
  <si>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</si>
  <si>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</si>
  <si>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</si>
  <si>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</si>
  <si>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</si>
  <si>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</si>
  <si>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</si>
  <si>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</si>
  <si>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</si>
  <si>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</si>
  <si>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</si>
  <si>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</si>
  <si>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</si>
  <si>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</si>
  <si>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</si>
  <si>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</si>
  <si>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</si>
  <si>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</si>
  <si>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</si>
  <si>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</si>
  <si>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</si>
  <si>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</si>
  <si>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</si>
  <si>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</si>
  <si>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</si>
  <si>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</si>
  <si>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</si>
  <si>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</si>
  <si>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</si>
  <si>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</si>
  <si>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</si>
  <si>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1.10</t>
  </si>
  <si>
    <t>▲ 3.12</t>
  </si>
  <si>
    <t>水道事業会計</t>
  </si>
  <si>
    <t>一般会計</t>
  </si>
  <si>
    <t>下水道事業会計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</si>
  <si>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</si>
  <si>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</si>
  <si>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</si>
  <si>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</si>
  <si>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</si>
  <si>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</si>
  <si>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</si>
  <si>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</si>
  <si>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</si>
  <si>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</si>
  <si>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</si>
  <si>
    <t>中部清掃組合</t>
    <rPh sb="0" eb="2">
      <t>チュウブ</t>
    </rPh>
    <rPh sb="2" eb="4">
      <t>セイソウ</t>
    </rPh>
    <rPh sb="4" eb="6">
      <t>クミアイ</t>
    </rPh>
    <phoneticPr fontId="2"/>
  </si>
  <si>
    <t>東近江行政組合（一般会計）</t>
    <rPh sb="0" eb="3">
      <t>ヒガシオウミ</t>
    </rPh>
    <rPh sb="3" eb="5">
      <t>ギョウセイ</t>
    </rPh>
    <rPh sb="5" eb="7">
      <t>クミアイ</t>
    </rPh>
    <rPh sb="8" eb="10">
      <t>イッパン</t>
    </rPh>
    <rPh sb="10" eb="12">
      <t>カイケイ</t>
    </rPh>
    <phoneticPr fontId="2"/>
  </si>
  <si>
    <t>東近江行政組合（救急医療特別会計）</t>
    <rPh sb="0" eb="3">
      <t>ヒガシオウミ</t>
    </rPh>
    <rPh sb="3" eb="5">
      <t>ギョウセイ</t>
    </rPh>
    <rPh sb="5" eb="7">
      <t>クミアイ</t>
    </rPh>
    <rPh sb="8" eb="10">
      <t>キュウキュウ</t>
    </rPh>
    <rPh sb="10" eb="12">
      <t>イリョウ</t>
    </rPh>
    <rPh sb="12" eb="14">
      <t>トクベツ</t>
    </rPh>
    <rPh sb="14" eb="16">
      <t>カイケイ</t>
    </rPh>
    <phoneticPr fontId="2"/>
  </si>
  <si>
    <t>八日市布引ライフ組合</t>
    <rPh sb="0" eb="3">
      <t>ヨウカイチ</t>
    </rPh>
    <rPh sb="3" eb="5">
      <t>ヌノビキ</t>
    </rPh>
    <rPh sb="8" eb="10">
      <t>クミアイ</t>
    </rPh>
    <phoneticPr fontId="2"/>
  </si>
  <si>
    <t>滋賀県市町村職員研修センター</t>
    <rPh sb="0" eb="3">
      <t>シガケン</t>
    </rPh>
    <rPh sb="3" eb="6">
      <t>シチョウソン</t>
    </rPh>
    <rPh sb="6" eb="8">
      <t>ショクイン</t>
    </rPh>
    <rPh sb="8" eb="10">
      <t>ケンシュウ</t>
    </rPh>
    <phoneticPr fontId="2"/>
  </si>
  <si>
    <t>滋賀県市町村職員退職手当組合</t>
    <rPh sb="0" eb="3">
      <t>シガケン</t>
    </rPh>
    <rPh sb="3" eb="6">
      <t>シチョウソン</t>
    </rPh>
    <rPh sb="6" eb="8">
      <t>ショクイン</t>
    </rPh>
    <rPh sb="8" eb="10">
      <t>タイショク</t>
    </rPh>
    <rPh sb="10" eb="12">
      <t>テアテ</t>
    </rPh>
    <rPh sb="12" eb="14">
      <t>クミアイ</t>
    </rPh>
    <phoneticPr fontId="2"/>
  </si>
  <si>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</si>
  <si>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滋賀県後期高齢者医療広域連合（一般会計）</t>
    <rPh sb="0" eb="3">
      <t>シガケン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</si>
  <si>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3">
      <t>シガケン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</si>
  <si>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公益財団法人日野町文化振興事業団</t>
    <rPh sb="0" eb="2">
      <t>コウエキ</t>
    </rPh>
    <rPh sb="2" eb="4">
      <t>ザイダン</t>
    </rPh>
    <rPh sb="4" eb="6">
      <t>ホウジン</t>
    </rPh>
    <rPh sb="6" eb="9">
      <t>ヒノチョウ</t>
    </rPh>
    <rPh sb="9" eb="11">
      <t>ブンカ</t>
    </rPh>
    <rPh sb="11" eb="13">
      <t>シンコウ</t>
    </rPh>
    <rPh sb="13" eb="16">
      <t>ジギョウダン</t>
    </rPh>
    <phoneticPr fontId="2"/>
  </si>
  <si>
    <t>教育施設整備資金積立基金</t>
    <phoneticPr fontId="2"/>
  </si>
  <si>
    <t>町営住宅建設整備基金</t>
    <phoneticPr fontId="2"/>
  </si>
  <si>
    <t>子育て未来基金</t>
    <phoneticPr fontId="2"/>
  </si>
  <si>
    <t>情報システム整備基金</t>
    <phoneticPr fontId="2"/>
  </si>
  <si>
    <t>まちづくり応援基金</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</si>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</sst>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760A-4BFD-BF07-8DA8844225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58589</c:v>
                </c:pt>
                <c:pt idx="1">
                  <c:v>51200</c:v>
                </c:pt>
                <c:pt idx="2">
                  <c:v>46610</c:v>
                </c:pt>
                <c:pt idx="3">
                  <c:v>44368</c:v>
                </c:pt>
                <c:pt idx="4">
                  <c:v>45184</c:v>
                </c:pt>
              </c:numCache>
            </c:numRef>
          </c:val>
          <c:smooth val="0"/>
          <c:extLst>
            <c:ext xmlns:c16="http://schemas.microsoft.com/office/drawing/2014/chart" uri="{C3380CC4-5D6E-409C-BE32-E72D297353CC}">
              <c16:uniqueId val="{00000001-760A-4BFD-BF07-8DA8844225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8.1300000000000008</c:v>
                </c:pt>
                <c:pt idx="1">
                  <c:v>7.08</c:v>
                </c:pt>
                <c:pt idx="2">
                  <c:v>11.09</c:v>
                </c:pt>
                <c:pt idx="3">
                  <c:v>13.07</c:v>
                </c:pt>
                <c:pt idx="4">
                  <c:v>9.8800000000000008</c:v>
                </c:pt>
              </c:numCache>
            </c:numRef>
          </c:val>
          <c:extLst>
            <c:ext xmlns:c16="http://schemas.microsoft.com/office/drawing/2014/chart" uri="{C3380CC4-5D6E-409C-BE32-E72D297353CC}">
              <c16:uniqueId val="{00000000-1663-4DC0-8853-29055D27C9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17.68</c:v>
                </c:pt>
                <c:pt idx="1">
                  <c:v>16.02</c:v>
                </c:pt>
                <c:pt idx="2">
                  <c:v>18.86</c:v>
                </c:pt>
                <c:pt idx="3">
                  <c:v>19.309999999999999</c:v>
                </c:pt>
                <c:pt idx="4">
                  <c:v>19.22</c:v>
                </c:pt>
              </c:numCache>
            </c:numRef>
          </c:val>
          <c:extLst>
            <c:ext xmlns:c16="http://schemas.microsoft.com/office/drawing/2014/chart" uri="{C3380CC4-5D6E-409C-BE32-E72D297353CC}">
              <c16:uniqueId val="{00000001-1663-4DC0-8853-29055D27C9C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2.17</c:v>
                </c:pt>
                <c:pt idx="1">
                  <c:v>-1.1000000000000001</c:v>
                </c:pt>
                <c:pt idx="2">
                  <c:v>7.17</c:v>
                </c:pt>
                <c:pt idx="3">
                  <c:v>1.72</c:v>
                </c:pt>
                <c:pt idx="4">
                  <c:v>-3.12</c:v>
                </c:pt>
              </c:numCache>
            </c:numRef>
          </c:val>
          <c:smooth val="0"/>
          <c:extLst>
            <c:ext xmlns:c16="http://schemas.microsoft.com/office/drawing/2014/chart" uri="{C3380CC4-5D6E-409C-BE32-E72D297353CC}">
              <c16:uniqueId val="{00000002-1663-4DC0-8853-29055D27C9C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1.1100000000000001</c:v>
                </c:pt>
                <c:pt idx="2">
                  <c:v>#N/A</c:v>
                </c:pt>
                <c:pt idx="3">
                  <c:v>7.0000000000000007E-2</c:v>
                </c:pt>
                <c:pt idx="4">
                  <c:v>#N/A</c:v>
                </c:pt>
                <c:pt idx="5">
                  <c:v>0.16</c:v>
                </c:pt>
                <c:pt idx="6">
                  <c:v>#N/A</c:v>
                </c:pt>
                <c:pt idx="7">
                  <c:v>0.36</c:v>
                </c:pt>
                <c:pt idx="8">
                  <c:v>0</c:v>
                </c:pt>
                <c:pt idx="9">
                  <c:v>0</c:v>
                </c:pt>
              </c:numCache>
            </c:numRef>
          </c:val>
          <c:extLst>
            <c:ext xmlns:c16="http://schemas.microsoft.com/office/drawing/2014/chart" uri="{C3380CC4-5D6E-409C-BE32-E72D297353CC}">
              <c16:uniqueId val="{00000000-8993-47F9-8780-21C31CFD840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93-47F9-8780-21C31CFD840E}"/>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93-47F9-8780-21C31CFD840E}"/>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8993-47F9-8780-21C31CFD840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0.05</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4-8993-47F9-8780-21C31CFD840E}"/>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0.14000000000000001</c:v>
                </c:pt>
                <c:pt idx="2">
                  <c:v>#N/A</c:v>
                </c:pt>
                <c:pt idx="3">
                  <c:v>0.3</c:v>
                </c:pt>
                <c:pt idx="4">
                  <c:v>#N/A</c:v>
                </c:pt>
                <c:pt idx="5">
                  <c:v>0.53</c:v>
                </c:pt>
                <c:pt idx="6">
                  <c:v>#N/A</c:v>
                </c:pt>
                <c:pt idx="7">
                  <c:v>0.15</c:v>
                </c:pt>
                <c:pt idx="8">
                  <c:v>#N/A</c:v>
                </c:pt>
                <c:pt idx="9">
                  <c:v>0.17</c:v>
                </c:pt>
              </c:numCache>
            </c:numRef>
          </c:val>
          <c:extLst>
            <c:ext xmlns:c16="http://schemas.microsoft.com/office/drawing/2014/chart" uri="{C3380CC4-5D6E-409C-BE32-E72D297353CC}">
              <c16:uniqueId val="{00000005-8993-47F9-8780-21C31CFD840E}"/>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1.95</c:v>
                </c:pt>
                <c:pt idx="2">
                  <c:v>#N/A</c:v>
                </c:pt>
                <c:pt idx="3">
                  <c:v>1.6</c:v>
                </c:pt>
                <c:pt idx="4">
                  <c:v>#N/A</c:v>
                </c:pt>
                <c:pt idx="5">
                  <c:v>1.93</c:v>
                </c:pt>
                <c:pt idx="6">
                  <c:v>#N/A</c:v>
                </c:pt>
                <c:pt idx="7">
                  <c:v>2.97</c:v>
                </c:pt>
                <c:pt idx="8">
                  <c:v>#N/A</c:v>
                </c:pt>
                <c:pt idx="9">
                  <c:v>2.37</c:v>
                </c:pt>
              </c:numCache>
            </c:numRef>
          </c:val>
          <c:extLst>
            <c:ext xmlns:c16="http://schemas.microsoft.com/office/drawing/2014/chart" uri="{C3380CC4-5D6E-409C-BE32-E72D297353CC}">
              <c16:uniqueId val="{00000006-8993-47F9-8780-21C31CFD840E}"/>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1.0900000000000001</c:v>
                </c:pt>
                <c:pt idx="4">
                  <c:v>#N/A</c:v>
                </c:pt>
                <c:pt idx="5">
                  <c:v>1.84</c:v>
                </c:pt>
                <c:pt idx="6">
                  <c:v>#N/A</c:v>
                </c:pt>
                <c:pt idx="7">
                  <c:v>1.2</c:v>
                </c:pt>
                <c:pt idx="8">
                  <c:v>#N/A</c:v>
                </c:pt>
                <c:pt idx="9">
                  <c:v>2.77</c:v>
                </c:pt>
              </c:numCache>
            </c:numRef>
          </c:val>
          <c:extLst>
            <c:ext xmlns:c16="http://schemas.microsoft.com/office/drawing/2014/chart" uri="{C3380CC4-5D6E-409C-BE32-E72D297353CC}">
              <c16:uniqueId val="{00000007-8993-47F9-8780-21C31CFD840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8.1199999999999992</c:v>
                </c:pt>
                <c:pt idx="2">
                  <c:v>#N/A</c:v>
                </c:pt>
                <c:pt idx="3">
                  <c:v>7.07</c:v>
                </c:pt>
                <c:pt idx="4">
                  <c:v>#N/A</c:v>
                </c:pt>
                <c:pt idx="5">
                  <c:v>11.08</c:v>
                </c:pt>
                <c:pt idx="6">
                  <c:v>#N/A</c:v>
                </c:pt>
                <c:pt idx="7">
                  <c:v>13.06</c:v>
                </c:pt>
                <c:pt idx="8">
                  <c:v>#N/A</c:v>
                </c:pt>
                <c:pt idx="9">
                  <c:v>9.8800000000000008</c:v>
                </c:pt>
              </c:numCache>
            </c:numRef>
          </c:val>
          <c:extLst>
            <c:ext xmlns:c16="http://schemas.microsoft.com/office/drawing/2014/chart" uri="{C3380CC4-5D6E-409C-BE32-E72D297353CC}">
              <c16:uniqueId val="{00000008-8993-47F9-8780-21C31CFD840E}"/>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19.3</c:v>
                </c:pt>
                <c:pt idx="2">
                  <c:v>#N/A</c:v>
                </c:pt>
                <c:pt idx="3">
                  <c:v>15.56</c:v>
                </c:pt>
                <c:pt idx="4">
                  <c:v>#N/A</c:v>
                </c:pt>
                <c:pt idx="5">
                  <c:v>16.25</c:v>
                </c:pt>
                <c:pt idx="6">
                  <c:v>#N/A</c:v>
                </c:pt>
                <c:pt idx="7">
                  <c:v>17.02</c:v>
                </c:pt>
                <c:pt idx="8">
                  <c:v>#N/A</c:v>
                </c:pt>
                <c:pt idx="9">
                  <c:v>18.25</c:v>
                </c:pt>
              </c:numCache>
            </c:numRef>
          </c:val>
          <c:extLst>
            <c:ext xmlns:c16="http://schemas.microsoft.com/office/drawing/2014/chart" uri="{C3380CC4-5D6E-409C-BE32-E72D297353CC}">
              <c16:uniqueId val="{00000009-8993-47F9-8780-21C31CFD840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873</c:v>
                </c:pt>
                <c:pt idx="5">
                  <c:v>887</c:v>
                </c:pt>
                <c:pt idx="8">
                  <c:v>838</c:v>
                </c:pt>
                <c:pt idx="11">
                  <c:v>834</c:v>
                </c:pt>
                <c:pt idx="14">
                  <c:v>799</c:v>
                </c:pt>
              </c:numCache>
            </c:numRef>
          </c:val>
          <c:extLst>
            <c:ext xmlns:c16="http://schemas.microsoft.com/office/drawing/2014/chart" uri="{C3380CC4-5D6E-409C-BE32-E72D297353CC}">
              <c16:uniqueId val="{00000000-6D29-4752-96EE-5C6AEC395BC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29-4752-96EE-5C6AEC395BC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61</c:v>
                </c:pt>
                <c:pt idx="12">
                  <c:v>9</c:v>
                </c:pt>
              </c:numCache>
            </c:numRef>
          </c:val>
          <c:extLst>
            <c:ext xmlns:c16="http://schemas.microsoft.com/office/drawing/2014/chart" uri="{C3380CC4-5D6E-409C-BE32-E72D297353CC}">
              <c16:uniqueId val="{00000002-6D29-4752-96EE-5C6AEC395BC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109</c:v>
                </c:pt>
                <c:pt idx="3">
                  <c:v>108</c:v>
                </c:pt>
                <c:pt idx="6">
                  <c:v>71</c:v>
                </c:pt>
                <c:pt idx="9">
                  <c:v>19</c:v>
                </c:pt>
                <c:pt idx="12">
                  <c:v>19</c:v>
                </c:pt>
              </c:numCache>
            </c:numRef>
          </c:val>
          <c:extLst>
            <c:ext xmlns:c16="http://schemas.microsoft.com/office/drawing/2014/chart" uri="{C3380CC4-5D6E-409C-BE32-E72D297353CC}">
              <c16:uniqueId val="{00000003-6D29-4752-96EE-5C6AEC395BC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404</c:v>
                </c:pt>
                <c:pt idx="3">
                  <c:v>350</c:v>
                </c:pt>
                <c:pt idx="6">
                  <c:v>341</c:v>
                </c:pt>
                <c:pt idx="9">
                  <c:v>345</c:v>
                </c:pt>
                <c:pt idx="12">
                  <c:v>371</c:v>
                </c:pt>
              </c:numCache>
            </c:numRef>
          </c:val>
          <c:extLst>
            <c:ext xmlns:c16="http://schemas.microsoft.com/office/drawing/2014/chart" uri="{C3380CC4-5D6E-409C-BE32-E72D297353CC}">
              <c16:uniqueId val="{00000004-6D29-4752-96EE-5C6AEC395BC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29-4752-96EE-5C6AEC395BC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29-4752-96EE-5C6AEC395BC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747</c:v>
                </c:pt>
                <c:pt idx="3">
                  <c:v>753</c:v>
                </c:pt>
                <c:pt idx="6">
                  <c:v>774</c:v>
                </c:pt>
                <c:pt idx="9">
                  <c:v>786</c:v>
                </c:pt>
                <c:pt idx="12">
                  <c:v>759</c:v>
                </c:pt>
              </c:numCache>
            </c:numRef>
          </c:val>
          <c:extLst>
            <c:ext xmlns:c16="http://schemas.microsoft.com/office/drawing/2014/chart" uri="{C3380CC4-5D6E-409C-BE32-E72D297353CC}">
              <c16:uniqueId val="{00000007-6D29-4752-96EE-5C6AEC395BC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387</c:v>
                </c:pt>
                <c:pt idx="2">
                  <c:v>#N/A</c:v>
                </c:pt>
                <c:pt idx="3">
                  <c:v>#N/A</c:v>
                </c:pt>
                <c:pt idx="4">
                  <c:v>324</c:v>
                </c:pt>
                <c:pt idx="5">
                  <c:v>#N/A</c:v>
                </c:pt>
                <c:pt idx="6">
                  <c:v>#N/A</c:v>
                </c:pt>
                <c:pt idx="7">
                  <c:v>348</c:v>
                </c:pt>
                <c:pt idx="8">
                  <c:v>#N/A</c:v>
                </c:pt>
                <c:pt idx="9">
                  <c:v>#N/A</c:v>
                </c:pt>
                <c:pt idx="10">
                  <c:v>377</c:v>
                </c:pt>
                <c:pt idx="11">
                  <c:v>#N/A</c:v>
                </c:pt>
                <c:pt idx="12">
                  <c:v>#N/A</c:v>
                </c:pt>
                <c:pt idx="13">
                  <c:v>359</c:v>
                </c:pt>
                <c:pt idx="14">
                  <c:v>#N/A</c:v>
                </c:pt>
              </c:numCache>
            </c:numRef>
          </c:val>
          <c:smooth val="0"/>
          <c:extLst>
            <c:ext xmlns:c16="http://schemas.microsoft.com/office/drawing/2014/chart" uri="{C3380CC4-5D6E-409C-BE32-E72D297353CC}">
              <c16:uniqueId val="{00000008-6D29-4752-96EE-5C6AEC395BC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9866</c:v>
                </c:pt>
                <c:pt idx="5">
                  <c:v>9789</c:v>
                </c:pt>
                <c:pt idx="8">
                  <c:v>9663</c:v>
                </c:pt>
                <c:pt idx="11">
                  <c:v>9195</c:v>
                </c:pt>
                <c:pt idx="14">
                  <c:v>8685</c:v>
                </c:pt>
              </c:numCache>
            </c:numRef>
          </c:val>
          <c:extLst>
            <c:ext xmlns:c16="http://schemas.microsoft.com/office/drawing/2014/chart" uri="{C3380CC4-5D6E-409C-BE32-E72D297353CC}">
              <c16:uniqueId val="{00000000-DBE3-463C-8159-5C2B3319E83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DBE3-463C-8159-5C2B3319E83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2692</c:v>
                </c:pt>
                <c:pt idx="5">
                  <c:v>2678</c:v>
                </c:pt>
                <c:pt idx="8">
                  <c:v>3227</c:v>
                </c:pt>
                <c:pt idx="11">
                  <c:v>3408</c:v>
                </c:pt>
                <c:pt idx="14">
                  <c:v>3694</c:v>
                </c:pt>
              </c:numCache>
            </c:numRef>
          </c:val>
          <c:extLst>
            <c:ext xmlns:c16="http://schemas.microsoft.com/office/drawing/2014/chart" uri="{C3380CC4-5D6E-409C-BE32-E72D297353CC}">
              <c16:uniqueId val="{00000002-DBE3-463C-8159-5C2B3319E83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E3-463C-8159-5C2B3319E83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BE3-463C-8159-5C2B3319E83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E3-463C-8159-5C2B3319E83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1802</c:v>
                </c:pt>
                <c:pt idx="3">
                  <c:v>1753</c:v>
                </c:pt>
                <c:pt idx="6">
                  <c:v>1696</c:v>
                </c:pt>
                <c:pt idx="9">
                  <c:v>1704</c:v>
                </c:pt>
                <c:pt idx="12">
                  <c:v>1758</c:v>
                </c:pt>
              </c:numCache>
            </c:numRef>
          </c:val>
          <c:extLst>
            <c:ext xmlns:c16="http://schemas.microsoft.com/office/drawing/2014/chart" uri="{C3380CC4-5D6E-409C-BE32-E72D297353CC}">
              <c16:uniqueId val="{00000006-DBE3-463C-8159-5C2B3319E83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287</c:v>
                </c:pt>
                <c:pt idx="3">
                  <c:v>190</c:v>
                </c:pt>
                <c:pt idx="6">
                  <c:v>132</c:v>
                </c:pt>
                <c:pt idx="9">
                  <c:v>112</c:v>
                </c:pt>
                <c:pt idx="12">
                  <c:v>113</c:v>
                </c:pt>
              </c:numCache>
            </c:numRef>
          </c:val>
          <c:extLst>
            <c:ext xmlns:c16="http://schemas.microsoft.com/office/drawing/2014/chart" uri="{C3380CC4-5D6E-409C-BE32-E72D297353CC}">
              <c16:uniqueId val="{00000007-DBE3-463C-8159-5C2B3319E83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4953</c:v>
                </c:pt>
                <c:pt idx="3">
                  <c:v>4762</c:v>
                </c:pt>
                <c:pt idx="6">
                  <c:v>4435</c:v>
                </c:pt>
                <c:pt idx="9">
                  <c:v>3989</c:v>
                </c:pt>
                <c:pt idx="12">
                  <c:v>3918</c:v>
                </c:pt>
              </c:numCache>
            </c:numRef>
          </c:val>
          <c:extLst>
            <c:ext xmlns:c16="http://schemas.microsoft.com/office/drawing/2014/chart" uri="{C3380CC4-5D6E-409C-BE32-E72D297353CC}">
              <c16:uniqueId val="{00000008-DBE3-463C-8159-5C2B3319E83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268</c:v>
                </c:pt>
                <c:pt idx="3">
                  <c:v>297</c:v>
                </c:pt>
                <c:pt idx="6">
                  <c:v>297</c:v>
                </c:pt>
                <c:pt idx="9">
                  <c:v>236</c:v>
                </c:pt>
                <c:pt idx="12">
                  <c:v>108</c:v>
                </c:pt>
              </c:numCache>
            </c:numRef>
          </c:val>
          <c:extLst>
            <c:ext xmlns:c16="http://schemas.microsoft.com/office/drawing/2014/chart" uri="{C3380CC4-5D6E-409C-BE32-E72D297353CC}">
              <c16:uniqueId val="{00000009-DBE3-463C-8159-5C2B3319E83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8429</c:v>
                </c:pt>
                <c:pt idx="3">
                  <c:v>8510</c:v>
                </c:pt>
                <c:pt idx="6">
                  <c:v>8602</c:v>
                </c:pt>
                <c:pt idx="9">
                  <c:v>8211</c:v>
                </c:pt>
                <c:pt idx="12">
                  <c:v>7740</c:v>
                </c:pt>
              </c:numCache>
            </c:numRef>
          </c:val>
          <c:extLst>
            <c:ext xmlns:c16="http://schemas.microsoft.com/office/drawing/2014/chart" uri="{C3380CC4-5D6E-409C-BE32-E72D297353CC}">
              <c16:uniqueId val="{0000000A-DBE3-463C-8159-5C2B3319E83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3181</c:v>
                </c:pt>
                <c:pt idx="2">
                  <c:v>#N/A</c:v>
                </c:pt>
                <c:pt idx="3">
                  <c:v>#N/A</c:v>
                </c:pt>
                <c:pt idx="4">
                  <c:v>3044</c:v>
                </c:pt>
                <c:pt idx="5">
                  <c:v>#N/A</c:v>
                </c:pt>
                <c:pt idx="6">
                  <c:v>#N/A</c:v>
                </c:pt>
                <c:pt idx="7">
                  <c:v>2272</c:v>
                </c:pt>
                <c:pt idx="8">
                  <c:v>#N/A</c:v>
                </c:pt>
                <c:pt idx="9">
                  <c:v>#N/A</c:v>
                </c:pt>
                <c:pt idx="10">
                  <c:v>1650</c:v>
                </c:pt>
                <c:pt idx="11">
                  <c:v>#N/A</c:v>
                </c:pt>
                <c:pt idx="12">
                  <c:v>#N/A</c:v>
                </c:pt>
                <c:pt idx="13">
                  <c:v>1258</c:v>
                </c:pt>
                <c:pt idx="14">
                  <c:v>#N/A</c:v>
                </c:pt>
              </c:numCache>
            </c:numRef>
          </c:val>
          <c:smooth val="0"/>
          <c:extLst>
            <c:ext xmlns:c16="http://schemas.microsoft.com/office/drawing/2014/chart" uri="{C3380CC4-5D6E-409C-BE32-E72D297353CC}">
              <c16:uniqueId val="{0000000B-DBE3-463C-8159-5C2B3319E83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1214</c:v>
                </c:pt>
                <c:pt idx="1">
                  <c:v>1214</c:v>
                </c:pt>
                <c:pt idx="2">
                  <c:v>1214</c:v>
                </c:pt>
              </c:numCache>
            </c:numRef>
          </c:val>
          <c:extLst>
            <c:ext xmlns:c16="http://schemas.microsoft.com/office/drawing/2014/chart" uri="{C3380CC4-5D6E-409C-BE32-E72D297353CC}">
              <c16:uniqueId val="{00000000-5F2E-47D7-934F-E6450833D6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474</c:v>
                </c:pt>
                <c:pt idx="1">
                  <c:v>474</c:v>
                </c:pt>
                <c:pt idx="2">
                  <c:v>474</c:v>
                </c:pt>
              </c:numCache>
            </c:numRef>
          </c:val>
          <c:extLst>
            <c:ext xmlns:c16="http://schemas.microsoft.com/office/drawing/2014/chart" uri="{C3380CC4-5D6E-409C-BE32-E72D297353CC}">
              <c16:uniqueId val="{00000001-5F2E-47D7-934F-E6450833D6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1080</c:v>
                </c:pt>
                <c:pt idx="1">
                  <c:v>1175</c:v>
                </c:pt>
                <c:pt idx="2">
                  <c:v>1422</c:v>
                </c:pt>
              </c:numCache>
            </c:numRef>
          </c:val>
          <c:extLst>
            <c:ext xmlns:c16="http://schemas.microsoft.com/office/drawing/2014/chart" uri="{C3380CC4-5D6E-409C-BE32-E72D297353CC}">
              <c16:uniqueId val="{00000002-5F2E-47D7-934F-E6450833D6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20,861
19,961
117.60
10,740,079
10,088,358
624,324
6,317,163
7,739,522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財政力指数は</a:t>
          </a:r>
          <a:r>
            <a:rPr kumimoji="1" lang="en-US" altLang="ja-JP" sz="1250">
              <a:latin typeface="ＭＳ Ｐゴシック" panose="020B0600070205080204" pitchFamily="50" charset="-128"/>
              <a:ea typeface="ＭＳ Ｐゴシック" panose="020B0600070205080204" pitchFamily="50" charset="-128"/>
            </a:rPr>
            <a:t>0.65</a:t>
          </a:r>
          <a:r>
            <a:rPr kumimoji="1" lang="ja-JP" altLang="en-US" sz="1250">
              <a:latin typeface="ＭＳ Ｐゴシック" panose="020B0600070205080204" pitchFamily="50" charset="-128"/>
              <a:ea typeface="ＭＳ Ｐゴシック" panose="020B0600070205080204" pitchFamily="50" charset="-128"/>
            </a:rPr>
            <a:t>となり、前年度と比較して</a:t>
          </a:r>
          <a:r>
            <a:rPr kumimoji="1" lang="en-US" altLang="ja-JP" sz="1250">
              <a:latin typeface="ＭＳ Ｐゴシック" panose="020B0600070205080204" pitchFamily="50" charset="-128"/>
              <a:ea typeface="ＭＳ Ｐゴシック" panose="020B0600070205080204" pitchFamily="50" charset="-128"/>
            </a:rPr>
            <a:t>0.04</a:t>
          </a:r>
          <a:r>
            <a:rPr kumimoji="1" lang="ja-JP" altLang="en-US" sz="1250">
              <a:latin typeface="ＭＳ Ｐゴシック" panose="020B0600070205080204" pitchFamily="50" charset="-128"/>
              <a:ea typeface="ＭＳ Ｐゴシック" panose="020B0600070205080204" pitchFamily="50" charset="-128"/>
            </a:rPr>
            <a:t>ポイントの微減となった。全国平均と比較すると数値は高い傾向にあるが、滋賀県平均と比較するとほぼ同程度の数字となった。</a:t>
          </a:r>
        </a:p>
        <a:p>
          <a:r>
            <a:rPr kumimoji="1" lang="ja-JP" altLang="en-US" sz="1250">
              <a:latin typeface="ＭＳ Ｐゴシック" panose="020B0600070205080204" pitchFamily="50" charset="-128"/>
              <a:ea typeface="ＭＳ Ｐゴシック" panose="020B0600070205080204" pitchFamily="50" charset="-128"/>
            </a:rPr>
            <a:t>　令和５年度においては、景気の回復により、税収は落ち着く一方、人件費や扶助費（社会保障関係経費）など義務的経費が増加し、基準財政需要額を押し上げる要因となり、財政力指数は低下した。今後も税収等を左右する景気動向等を注視するとともに、行政の効率化に努めること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144235</xdr:rowOff>
    </xdr:from>
    <xdr:to>
      <xdr:col>23</xdr:col>
      <xdr:colOff>133350</xdr:colOff>
      <xdr:row>41</xdr:row>
      <xdr:rowOff>41728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002235"/>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144235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950528"/>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145342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145342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00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134455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992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93435</xdr:rowOff>
    </xdr:from>
    <xdr:to>
      <xdr:col>19</xdr:col>
      <xdr:colOff>184150</xdr:colOff>
      <xdr:row>41</xdr:row>
      <xdr:rowOff>23585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95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8362</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03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110870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96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財政の弾力性を示す経常収支比率は、</a:t>
          </a:r>
          <a:r>
            <a:rPr kumimoji="1" lang="en-US" altLang="ja-JP" sz="1150">
              <a:latin typeface="ＭＳ Ｐゴシック" panose="020B0600070205080204" pitchFamily="50" charset="-128"/>
              <a:ea typeface="ＭＳ Ｐゴシック" panose="020B0600070205080204" pitchFamily="50" charset="-128"/>
            </a:rPr>
            <a:t>94.2</a:t>
          </a:r>
          <a:r>
            <a:rPr kumimoji="1" lang="ja-JP" altLang="en-US" sz="1150">
              <a:latin typeface="ＭＳ Ｐゴシック" panose="020B0600070205080204" pitchFamily="50" charset="-128"/>
              <a:ea typeface="ＭＳ Ｐゴシック" panose="020B0600070205080204" pitchFamily="50" charset="-128"/>
            </a:rPr>
            <a:t>％となり、前年度と比較して</a:t>
          </a:r>
          <a:r>
            <a:rPr kumimoji="1" lang="en-US" altLang="ja-JP" sz="1150">
              <a:latin typeface="ＭＳ Ｐゴシック" panose="020B0600070205080204" pitchFamily="50" charset="-128"/>
              <a:ea typeface="ＭＳ Ｐゴシック" panose="020B0600070205080204" pitchFamily="50" charset="-128"/>
            </a:rPr>
            <a:t>3.4</a:t>
          </a:r>
          <a:r>
            <a:rPr kumimoji="1" lang="ja-JP" altLang="en-US" sz="1150">
              <a:latin typeface="ＭＳ Ｐゴシック" panose="020B0600070205080204" pitchFamily="50" charset="-128"/>
              <a:ea typeface="ＭＳ Ｐゴシック" panose="020B0600070205080204" pitchFamily="50" charset="-128"/>
            </a:rPr>
            <a:t>ポイント上昇した。主な要因としては、人件費の増加や物件費、補助費等の経費の増加が上げられる。また、歳入の経常一般財源についても、前年度より増加しており、これは、臨時特例対策債および町税が減少している一方、地方</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普通</a:t>
          </a:r>
          <a:r>
            <a:rPr kumimoji="1" lang="en-US" altLang="ja-JP" sz="1150">
              <a:latin typeface="ＭＳ Ｐゴシック" panose="020B0600070205080204" pitchFamily="50" charset="-128"/>
              <a:ea typeface="ＭＳ Ｐゴシック" panose="020B0600070205080204" pitchFamily="50" charset="-128"/>
            </a:rPr>
            <a:t>)</a:t>
          </a:r>
          <a:r>
            <a:rPr kumimoji="1" lang="ja-JP" altLang="en-US" sz="1150">
              <a:latin typeface="ＭＳ Ｐゴシック" panose="020B0600070205080204" pitchFamily="50" charset="-128"/>
              <a:ea typeface="ＭＳ Ｐゴシック" panose="020B0600070205080204" pitchFamily="50" charset="-128"/>
            </a:rPr>
            <a:t>交付税の増加が大きな要因となっている。このことから、経常一般財源は増加しているものの、経常一般財源充当額の増加幅が大きかったことから経常収支比率は上昇した。</a:t>
          </a:r>
        </a:p>
        <a:p>
          <a:r>
            <a:rPr kumimoji="1" lang="ja-JP" altLang="en-US" sz="1150">
              <a:latin typeface="ＭＳ Ｐゴシック" panose="020B0600070205080204" pitchFamily="50" charset="-128"/>
              <a:ea typeface="ＭＳ Ｐゴシック" panose="020B0600070205080204" pitchFamily="50" charset="-128"/>
            </a:rPr>
            <a:t>　今後も、財政構造の硬直化が進むことが懸念されることから、引き続き経常経費の縮減に努める。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85090</xdr:rowOff>
    </xdr:from>
    <xdr:to>
      <xdr:col>23</xdr:col>
      <xdr:colOff>133350</xdr:colOff>
      <xdr:row>66</xdr:row>
      <xdr:rowOff>50377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229340"/>
          <a:ext cx="8382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62019</xdr:rowOff>
    </xdr:from>
    <xdr:to>
      <xdr:col>19</xdr:col>
      <xdr:colOff>133350</xdr:colOff>
      <xdr:row>65</xdr:row>
      <xdr:rowOff>85090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63369"/>
          <a:ext cx="889000" cy="36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62019</xdr:rowOff>
    </xdr:from>
    <xdr:to>
      <xdr:col>15</xdr:col>
      <xdr:colOff>82550</xdr:colOff>
      <xdr:row>66</xdr:row>
      <xdr:rowOff>14181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63369"/>
          <a:ext cx="889000" cy="46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10600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36830</xdr:rowOff>
    </xdr:from>
    <xdr:to>
      <xdr:col>11</xdr:col>
      <xdr:colOff>31750</xdr:colOff>
      <xdr:row>66</xdr:row>
      <xdr:rowOff>14181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181080"/>
          <a:ext cx="889000" cy="14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171027</xdr:rowOff>
    </xdr:from>
    <xdr:to>
      <xdr:col>23</xdr:col>
      <xdr:colOff>184150</xdr:colOff>
      <xdr:row>66</xdr:row>
      <xdr:rowOff>101177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31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143104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28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34290</xdr:rowOff>
    </xdr:from>
    <xdr:to>
      <xdr:col>19</xdr:col>
      <xdr:colOff>184150</xdr:colOff>
      <xdr:row>65</xdr:row>
      <xdr:rowOff>135890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120667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11219</xdr:rowOff>
    </xdr:from>
    <xdr:to>
      <xdr:col>15</xdr:col>
      <xdr:colOff>133350</xdr:colOff>
      <xdr:row>63</xdr:row>
      <xdr:rowOff>112819</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122996</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58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134831</xdr:rowOff>
    </xdr:from>
    <xdr:to>
      <xdr:col>11</xdr:col>
      <xdr:colOff>82550</xdr:colOff>
      <xdr:row>66</xdr:row>
      <xdr:rowOff>64981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7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49758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6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[169,404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a:t>
          </a:r>
          <a:r>
            <a:rPr kumimoji="1" lang="en-US" altLang="ja-JP" sz="1300">
              <a:latin typeface="ＭＳ Ｐゴシック" panose="020B0600070205080204" pitchFamily="50" charset="-128"/>
              <a:ea typeface="ＭＳ Ｐゴシック" panose="020B0600070205080204" pitchFamily="50" charset="-128"/>
            </a:rPr>
            <a:t>169,404</a:t>
          </a:r>
          <a:r>
            <a:rPr kumimoji="1" lang="ja-JP" altLang="en-US" sz="1300">
              <a:latin typeface="ＭＳ Ｐゴシック" panose="020B0600070205080204" pitchFamily="50" charset="-128"/>
              <a:ea typeface="ＭＳ Ｐゴシック" panose="020B0600070205080204" pitchFamily="50" charset="-128"/>
            </a:rPr>
            <a:t>円となり、前年度と比較して、</a:t>
          </a:r>
          <a:r>
            <a:rPr kumimoji="1" lang="en-US" altLang="ja-JP" sz="1300">
              <a:latin typeface="ＭＳ Ｐゴシック" panose="020B0600070205080204" pitchFamily="50" charset="-128"/>
              <a:ea typeface="ＭＳ Ｐゴシック" panose="020B0600070205080204" pitchFamily="50" charset="-128"/>
            </a:rPr>
            <a:t>793</a:t>
          </a:r>
          <a:r>
            <a:rPr kumimoji="1" lang="ja-JP" altLang="en-US" sz="1300">
              <a:latin typeface="ＭＳ Ｐゴシック" panose="020B0600070205080204" pitchFamily="50" charset="-128"/>
              <a:ea typeface="ＭＳ Ｐゴシック" panose="020B0600070205080204" pitchFamily="50" charset="-128"/>
            </a:rPr>
            <a:t>円増加した。また、全国平均（</a:t>
          </a:r>
          <a:r>
            <a:rPr kumimoji="1" lang="en-US" altLang="ja-JP" sz="1300">
              <a:latin typeface="ＭＳ Ｐゴシック" panose="020B0600070205080204" pitchFamily="50" charset="-128"/>
              <a:ea typeface="ＭＳ Ｐゴシック" panose="020B0600070205080204" pitchFamily="50" charset="-128"/>
            </a:rPr>
            <a:t>158,103</a:t>
          </a:r>
          <a:r>
            <a:rPr kumimoji="1" lang="ja-JP" altLang="en-US" sz="1300">
              <a:latin typeface="ＭＳ Ｐゴシック" panose="020B0600070205080204" pitchFamily="50" charset="-128"/>
              <a:ea typeface="ＭＳ Ｐゴシック" panose="020B0600070205080204" pitchFamily="50" charset="-128"/>
            </a:rPr>
            <a:t>円）、滋賀県平均（</a:t>
          </a:r>
          <a:r>
            <a:rPr kumimoji="1" lang="en-US" altLang="ja-JP" sz="1300">
              <a:latin typeface="ＭＳ Ｐゴシック" panose="020B0600070205080204" pitchFamily="50" charset="-128"/>
              <a:ea typeface="ＭＳ Ｐゴシック" panose="020B0600070205080204" pitchFamily="50" charset="-128"/>
            </a:rPr>
            <a:t>148,552</a:t>
          </a:r>
          <a:r>
            <a:rPr kumimoji="1" lang="ja-JP" altLang="en-US" sz="1300">
              <a:latin typeface="ＭＳ Ｐゴシック" panose="020B0600070205080204" pitchFamily="50" charset="-128"/>
              <a:ea typeface="ＭＳ Ｐゴシック" panose="020B0600070205080204" pitchFamily="50" charset="-128"/>
            </a:rPr>
            <a:t>円）、類似団体平均（</a:t>
          </a:r>
          <a:r>
            <a:rPr kumimoji="1" lang="en-US" altLang="ja-JP" sz="1300">
              <a:latin typeface="ＭＳ Ｐゴシック" panose="020B0600070205080204" pitchFamily="50" charset="-128"/>
              <a:ea typeface="ＭＳ Ｐゴシック" panose="020B0600070205080204" pitchFamily="50" charset="-128"/>
            </a:rPr>
            <a:t>157,406</a:t>
          </a:r>
          <a:r>
            <a:rPr kumimoji="1" lang="ja-JP" altLang="en-US" sz="1300">
              <a:latin typeface="ＭＳ Ｐゴシック" panose="020B0600070205080204" pitchFamily="50" charset="-128"/>
              <a:ea typeface="ＭＳ Ｐゴシック" panose="020B0600070205080204" pitchFamily="50" charset="-128"/>
            </a:rPr>
            <a:t>円）をともに上回っている。増加した主な要因は、人口が減少していると同時に、人件費における人勧に基づく給与改定、会計年度任用職員への遡及適用等に伴う増が大きく影響していると考えられる。今後とも、会計年度任用職員制度による人件費の増や、行政のデジタル化等による物件費の増、人口減少等が懸念されることから、引き続き経常経費の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122177</xdr:rowOff>
    </xdr:from>
    <xdr:to>
      <xdr:col>23</xdr:col>
      <xdr:colOff>133350</xdr:colOff>
      <xdr:row>83</xdr:row>
      <xdr:rowOff>128556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52527"/>
          <a:ext cx="838200" cy="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169229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56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63607</xdr:rowOff>
    </xdr:from>
    <xdr:to>
      <xdr:col>19</xdr:col>
      <xdr:colOff>133350</xdr:colOff>
      <xdr:row>83</xdr:row>
      <xdr:rowOff>122177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293957"/>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70042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160068</xdr:rowOff>
    </xdr:from>
    <xdr:to>
      <xdr:col>15</xdr:col>
      <xdr:colOff>82550</xdr:colOff>
      <xdr:row>83</xdr:row>
      <xdr:rowOff>63607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218968"/>
          <a:ext cx="889000" cy="7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17132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90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26766</xdr:rowOff>
    </xdr:from>
    <xdr:to>
      <xdr:col>11</xdr:col>
      <xdr:colOff>31750</xdr:colOff>
      <xdr:row>82</xdr:row>
      <xdr:rowOff>160068</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085666"/>
          <a:ext cx="889000" cy="13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112027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82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59172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775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77756</xdr:rowOff>
    </xdr:from>
    <xdr:to>
      <xdr:col>23</xdr:col>
      <xdr:colOff>184150</xdr:colOff>
      <xdr:row>84</xdr:row>
      <xdr:rowOff>7906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49833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28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71377</xdr:rowOff>
    </xdr:from>
    <xdr:to>
      <xdr:col>19</xdr:col>
      <xdr:colOff>184150</xdr:colOff>
      <xdr:row>84</xdr:row>
      <xdr:rowOff>1527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0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157754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388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12807</xdr:rowOff>
    </xdr:from>
    <xdr:to>
      <xdr:col>15</xdr:col>
      <xdr:colOff>133350</xdr:colOff>
      <xdr:row>83</xdr:row>
      <xdr:rowOff>114407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24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99184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329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109268</xdr:rowOff>
    </xdr:from>
    <xdr:to>
      <xdr:col>11</xdr:col>
      <xdr:colOff>82550</xdr:colOff>
      <xdr:row>83</xdr:row>
      <xdr:rowOff>39418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16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24195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25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147416</xdr:rowOff>
    </xdr:from>
    <xdr:to>
      <xdr:col>7</xdr:col>
      <xdr:colOff>31750</xdr:colOff>
      <xdr:row>82</xdr:row>
      <xdr:rowOff>77566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03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62343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21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97.3</a:t>
          </a:r>
          <a:r>
            <a:rPr kumimoji="1" lang="ja-JP" altLang="en-US" sz="1300">
              <a:latin typeface="ＭＳ Ｐゴシック" panose="020B0600070205080204" pitchFamily="50" charset="-128"/>
              <a:ea typeface="ＭＳ Ｐゴシック" panose="020B0600070205080204" pitchFamily="50" charset="-128"/>
            </a:rPr>
            <a:t>となり、全国市平均（</a:t>
          </a:r>
          <a:r>
            <a:rPr kumimoji="1" lang="en-US" altLang="ja-JP" sz="1300">
              <a:latin typeface="ＭＳ Ｐゴシック" panose="020B0600070205080204" pitchFamily="50" charset="-128"/>
              <a:ea typeface="ＭＳ Ｐゴシック" panose="020B0600070205080204" pitchFamily="50" charset="-128"/>
            </a:rPr>
            <a:t>98.6</a:t>
          </a:r>
          <a:r>
            <a:rPr kumimoji="1" lang="ja-JP" altLang="en-US" sz="1300">
              <a:latin typeface="ＭＳ Ｐゴシック" panose="020B0600070205080204" pitchFamily="50" charset="-128"/>
              <a:ea typeface="ＭＳ Ｐゴシック" panose="020B0600070205080204" pitchFamily="50" charset="-128"/>
            </a:rPr>
            <a:t>）を下回るが、全国町村平均（</a:t>
          </a:r>
          <a:r>
            <a:rPr kumimoji="1" lang="en-US" altLang="ja-JP" sz="1300">
              <a:latin typeface="ＭＳ Ｐゴシック" panose="020B0600070205080204" pitchFamily="50" charset="-128"/>
              <a:ea typeface="ＭＳ Ｐゴシック" panose="020B0600070205080204" pitchFamily="50" charset="-128"/>
            </a:rPr>
            <a:t>96.3</a:t>
          </a:r>
          <a:r>
            <a:rPr kumimoji="1" lang="ja-JP" altLang="en-US" sz="1300">
              <a:latin typeface="ＭＳ Ｐゴシック" panose="020B0600070205080204" pitchFamily="50" charset="-128"/>
              <a:ea typeface="ＭＳ Ｐゴシック" panose="020B0600070205080204" pitchFamily="50" charset="-128"/>
            </a:rPr>
            <a:t>）を上回る。前年度比では</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ポイントの低下となったものの、類似団体（</a:t>
          </a:r>
          <a:r>
            <a:rPr kumimoji="1" lang="en-US" altLang="ja-JP" sz="1300">
              <a:latin typeface="ＭＳ Ｐゴシック" panose="020B0600070205080204" pitchFamily="50" charset="-128"/>
              <a:ea typeface="ＭＳ Ｐゴシック" panose="020B0600070205080204" pitchFamily="50" charset="-128"/>
            </a:rPr>
            <a:t>97.2%</a:t>
          </a:r>
          <a:r>
            <a:rPr kumimoji="1" lang="ja-JP" altLang="en-US" sz="1300">
              <a:latin typeface="ＭＳ Ｐゴシック" panose="020B0600070205080204" pitchFamily="50" charset="-128"/>
              <a:ea typeface="ＭＳ Ｐゴシック" panose="020B0600070205080204" pitchFamily="50" charset="-128"/>
            </a:rPr>
            <a:t>）を上回っている。</a:t>
          </a:r>
        </a:p>
        <a:p>
          <a:r>
            <a:rPr kumimoji="1" lang="ja-JP" altLang="en-US" sz="1300">
              <a:latin typeface="ＭＳ Ｐゴシック" panose="020B0600070205080204" pitchFamily="50" charset="-128"/>
              <a:ea typeface="ＭＳ Ｐゴシック" panose="020B0600070205080204" pitchFamily="50" charset="-128"/>
            </a:rPr>
            <a:t>　当町では給与構造改革以前に採用された職員での大学卒および高校卒のラスパイレス指数が低く、当町の指数に影響している。また、採用・退職による職員構成の変動も影響している。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今後については、引き続き人事院勧告、国家公務員給与制度を基に給与水準の適正化に努める。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567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117929</xdr:rowOff>
    </xdr:from>
    <xdr:to>
      <xdr:col>77</xdr:col>
      <xdr:colOff>44450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69117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32657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153506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9.78</a:t>
          </a:r>
          <a:r>
            <a:rPr kumimoji="1" lang="ja-JP" altLang="en-US" sz="1300">
              <a:latin typeface="ＭＳ Ｐゴシック" panose="020B0600070205080204" pitchFamily="50" charset="-128"/>
              <a:ea typeface="ＭＳ Ｐゴシック" panose="020B0600070205080204" pitchFamily="50" charset="-128"/>
            </a:rPr>
            <a:t>人となり、全国平均（</a:t>
          </a:r>
          <a:r>
            <a:rPr kumimoji="1" lang="en-US" altLang="ja-JP" sz="1300">
              <a:latin typeface="ＭＳ Ｐゴシック" panose="020B0600070205080204" pitchFamily="50" charset="-128"/>
              <a:ea typeface="ＭＳ Ｐゴシック" panose="020B0600070205080204" pitchFamily="50" charset="-128"/>
            </a:rPr>
            <a:t>8.32</a:t>
          </a:r>
          <a:r>
            <a:rPr kumimoji="1" lang="ja-JP" altLang="en-US" sz="1300">
              <a:latin typeface="ＭＳ Ｐゴシック" panose="020B0600070205080204" pitchFamily="50" charset="-128"/>
              <a:ea typeface="ＭＳ Ｐゴシック" panose="020B0600070205080204" pitchFamily="50" charset="-128"/>
            </a:rPr>
            <a:t>人）、滋賀県平均（</a:t>
          </a:r>
          <a:r>
            <a:rPr kumimoji="1" lang="en-US" altLang="ja-JP" sz="1300">
              <a:latin typeface="ＭＳ Ｐゴシック" panose="020B0600070205080204" pitchFamily="50" charset="-128"/>
              <a:ea typeface="ＭＳ Ｐゴシック" panose="020B0600070205080204" pitchFamily="50" charset="-128"/>
            </a:rPr>
            <a:t>7.43</a:t>
          </a:r>
          <a:r>
            <a:rPr kumimoji="1" lang="ja-JP" altLang="en-US" sz="1300">
              <a:latin typeface="ＭＳ Ｐゴシック" panose="020B0600070205080204" pitchFamily="50" charset="-128"/>
              <a:ea typeface="ＭＳ Ｐゴシック" panose="020B0600070205080204" pitchFamily="50" charset="-128"/>
            </a:rPr>
            <a:t>人）、類似団体平均（</a:t>
          </a:r>
          <a:r>
            <a:rPr kumimoji="1" lang="en-US" altLang="ja-JP" sz="1300">
              <a:latin typeface="ＭＳ Ｐゴシック" panose="020B0600070205080204" pitchFamily="50" charset="-128"/>
              <a:ea typeface="ＭＳ Ｐゴシック" panose="020B0600070205080204" pitchFamily="50" charset="-128"/>
            </a:rPr>
            <a:t>7.95</a:t>
          </a:r>
          <a:r>
            <a:rPr kumimoji="1" lang="ja-JP" altLang="en-US" sz="1300">
              <a:latin typeface="ＭＳ Ｐゴシック" panose="020B0600070205080204" pitchFamily="50" charset="-128"/>
              <a:ea typeface="ＭＳ Ｐゴシック" panose="020B0600070205080204" pitchFamily="50" charset="-128"/>
            </a:rPr>
            <a:t>人）と比較すると上回っており、前年度比較においても、</a:t>
          </a:r>
          <a:r>
            <a:rPr kumimoji="1" lang="en-US" altLang="ja-JP" sz="1300">
              <a:latin typeface="ＭＳ Ｐゴシック" panose="020B0600070205080204" pitchFamily="50" charset="-128"/>
              <a:ea typeface="ＭＳ Ｐゴシック" panose="020B0600070205080204" pitchFamily="50" charset="-128"/>
            </a:rPr>
            <a:t>0.11</a:t>
          </a:r>
          <a:r>
            <a:rPr kumimoji="1" lang="ja-JP" altLang="en-US" sz="1300">
              <a:latin typeface="ＭＳ Ｐゴシック" panose="020B0600070205080204" pitchFamily="50" charset="-128"/>
              <a:ea typeface="ＭＳ Ｐゴシック" panose="020B0600070205080204" pitchFamily="50" charset="-128"/>
            </a:rPr>
            <a:t>人増加した。</a:t>
          </a:r>
        </a:p>
        <a:p>
          <a:r>
            <a:rPr kumimoji="1" lang="ja-JP" altLang="en-US" sz="1300">
              <a:latin typeface="ＭＳ Ｐゴシック" panose="020B0600070205080204" pitchFamily="50" charset="-128"/>
              <a:ea typeface="ＭＳ Ｐゴシック" panose="020B0600070205080204" pitchFamily="50" charset="-128"/>
            </a:rPr>
            <a:t>　職員数については、近年の行政事務の多様化への対応や、当町の地理的要因等により公共施設が比較的多く立地する等の理由から、類似団体等に比較して多くなっている。</a:t>
          </a:r>
        </a:p>
        <a:p>
          <a:r>
            <a:rPr kumimoji="1" lang="ja-JP" altLang="en-US" sz="1300">
              <a:latin typeface="ＭＳ Ｐゴシック" panose="020B0600070205080204" pitchFamily="50" charset="-128"/>
              <a:ea typeface="ＭＳ Ｐゴシック" panose="020B0600070205080204" pitchFamily="50" charset="-128"/>
            </a:rPr>
            <a:t>　今後については、引き続き、事務の見直し等による業務の効率化等を徹底していくなど、職員数の増加の抑制に努める。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109129</xdr:rowOff>
    </xdr:from>
    <xdr:to>
      <xdr:col>81</xdr:col>
      <xdr:colOff>44450</xdr:colOff>
      <xdr:row>63</xdr:row>
      <xdr:rowOff>128088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910479"/>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121302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40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109129</xdr:rowOff>
    </xdr:from>
    <xdr:to>
      <xdr:col>77</xdr:col>
      <xdr:colOff>44450</xdr:colOff>
      <xdr:row>63</xdr:row>
      <xdr:rowOff>121194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5290800" y="10910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109129</xdr:rowOff>
    </xdr:from>
    <xdr:to>
      <xdr:col>72</xdr:col>
      <xdr:colOff>203200</xdr:colOff>
      <xdr:row>63</xdr:row>
      <xdr:rowOff>121194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910479"/>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10630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29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62593</xdr:rowOff>
    </xdr:from>
    <xdr:to>
      <xdr:col>68</xdr:col>
      <xdr:colOff>152400</xdr:colOff>
      <xdr:row>63</xdr:row>
      <xdr:rowOff>109129</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863943"/>
          <a:ext cx="8890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252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77288</xdr:rowOff>
    </xdr:from>
    <xdr:to>
      <xdr:col>81</xdr:col>
      <xdr:colOff>95250</xdr:colOff>
      <xdr:row>64</xdr:row>
      <xdr:rowOff>7438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49365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58329</xdr:rowOff>
    </xdr:from>
    <xdr:to>
      <xdr:col>77</xdr:col>
      <xdr:colOff>95250</xdr:colOff>
      <xdr:row>63</xdr:row>
      <xdr:rowOff>159929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144706</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946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70394</xdr:rowOff>
    </xdr:from>
    <xdr:to>
      <xdr:col>73</xdr:col>
      <xdr:colOff>44450</xdr:colOff>
      <xdr:row>64</xdr:row>
      <xdr:rowOff>544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87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156771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58329</xdr:rowOff>
    </xdr:from>
    <xdr:to>
      <xdr:col>68</xdr:col>
      <xdr:colOff>203200</xdr:colOff>
      <xdr:row>63</xdr:row>
      <xdr:rowOff>159929</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85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144706</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946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11793</xdr:rowOff>
    </xdr:from>
    <xdr:to>
      <xdr:col>64</xdr:col>
      <xdr:colOff>152400</xdr:colOff>
      <xdr:row>63</xdr:row>
      <xdr:rowOff>113393</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81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98170</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89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となり、全国平均（</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）、滋賀県平均（</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）を上回っており、類似団体平均（</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％）とは同水準となった。</a:t>
          </a:r>
        </a:p>
        <a:p>
          <a:r>
            <a:rPr kumimoji="1" lang="ja-JP" altLang="en-US" sz="1300">
              <a:latin typeface="ＭＳ Ｐゴシック" panose="020B0600070205080204" pitchFamily="50" charset="-128"/>
              <a:ea typeface="ＭＳ Ｐゴシック" panose="020B0600070205080204" pitchFamily="50" charset="-128"/>
            </a:rPr>
            <a:t>　このことについて、元利償還金・準元利償還金が減少している一方で、標準財政規模は増加していることから、単年度の比率は昨年度</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ポイント減少している。しかし、</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か年平均においては、</a:t>
          </a:r>
          <a:r>
            <a:rPr kumimoji="1" lang="en-US" altLang="ja-JP" sz="1300">
              <a:latin typeface="ＭＳ Ｐゴシック" panose="020B0600070205080204" pitchFamily="50" charset="-128"/>
              <a:ea typeface="ＭＳ Ｐゴシック" panose="020B0600070205080204" pitchFamily="50" charset="-128"/>
            </a:rPr>
            <a:t>6.5%</a:t>
          </a:r>
          <a:r>
            <a:rPr kumimoji="1" lang="ja-JP" altLang="en-US" sz="1300">
              <a:latin typeface="ＭＳ Ｐゴシック" panose="020B0600070205080204" pitchFamily="50" charset="-128"/>
              <a:ea typeface="ＭＳ Ｐゴシック" panose="020B0600070205080204" pitchFamily="50" charset="-128"/>
            </a:rPr>
            <a:t>となっており、前年度</a:t>
          </a:r>
          <a:r>
            <a:rPr kumimoji="1" lang="en-US" altLang="ja-JP" sz="1300">
              <a:latin typeface="ＭＳ Ｐゴシック" panose="020B0600070205080204" pitchFamily="50" charset="-128"/>
              <a:ea typeface="ＭＳ Ｐゴシック" panose="020B0600070205080204" pitchFamily="50" charset="-128"/>
            </a:rPr>
            <a:t>(6.3%)</a:t>
          </a:r>
          <a:r>
            <a:rPr kumimoji="1" lang="ja-JP" altLang="en-US" sz="1300">
              <a:latin typeface="ＭＳ Ｐゴシック" panose="020B0600070205080204" pitchFamily="50" charset="-128"/>
              <a:ea typeface="ＭＳ Ｐゴシック" panose="020B0600070205080204" pitchFamily="50" charset="-128"/>
            </a:rPr>
            <a:t>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今後についても、引き続き地方債の新規発行を抑制し、実質公債費比率の改善に努める。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11176</xdr:rowOff>
    </xdr:from>
    <xdr:to>
      <xdr:col>81</xdr:col>
      <xdr:colOff>44450</xdr:colOff>
      <xdr:row>40</xdr:row>
      <xdr:rowOff>30480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686917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11176</xdr:rowOff>
    </xdr:from>
    <xdr:to>
      <xdr:col>77</xdr:col>
      <xdr:colOff>44450</xdr:colOff>
      <xdr:row>40</xdr:row>
      <xdr:rowOff>30480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30480</xdr:rowOff>
    </xdr:from>
    <xdr:to>
      <xdr:col>72</xdr:col>
      <xdr:colOff>203200</xdr:colOff>
      <xdr:row>40</xdr:row>
      <xdr:rowOff>30480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88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11176</xdr:rowOff>
    </xdr:from>
    <xdr:to>
      <xdr:col>68</xdr:col>
      <xdr:colOff>152400</xdr:colOff>
      <xdr:row>40</xdr:row>
      <xdr:rowOff>30480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86917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123207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80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131826</xdr:rowOff>
    </xdr:from>
    <xdr:to>
      <xdr:col>77</xdr:col>
      <xdr:colOff>95250</xdr:colOff>
      <xdr:row>40</xdr:row>
      <xdr:rowOff>61976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46753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904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151130</xdr:rowOff>
    </xdr:from>
    <xdr:to>
      <xdr:col>73</xdr:col>
      <xdr:colOff>44450</xdr:colOff>
      <xdr:row>40</xdr:row>
      <xdr:rowOff>81280</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66057</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66057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92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131826</xdr:rowOff>
    </xdr:from>
    <xdr:to>
      <xdr:col>64</xdr:col>
      <xdr:colOff>152400</xdr:colOff>
      <xdr:row>40</xdr:row>
      <xdr:rowOff>61976</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8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72153</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5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将来負担比率は</a:t>
          </a:r>
          <a:r>
            <a:rPr kumimoji="1" lang="en-US" altLang="ja-JP" sz="1250">
              <a:latin typeface="ＭＳ Ｐゴシック" panose="020B0600070205080204" pitchFamily="50" charset="-128"/>
              <a:ea typeface="ＭＳ Ｐゴシック" panose="020B0600070205080204" pitchFamily="50" charset="-128"/>
            </a:rPr>
            <a:t>22.8%</a:t>
          </a:r>
          <a:r>
            <a:rPr kumimoji="1" lang="ja-JP" altLang="en-US" sz="1250">
              <a:latin typeface="ＭＳ Ｐゴシック" panose="020B0600070205080204" pitchFamily="50" charset="-128"/>
              <a:ea typeface="ＭＳ Ｐゴシック" panose="020B0600070205080204" pitchFamily="50" charset="-128"/>
            </a:rPr>
            <a:t>となり、滋賀県平均（</a:t>
          </a:r>
          <a:r>
            <a:rPr kumimoji="1" lang="en-US" altLang="ja-JP" sz="1250">
              <a:latin typeface="ＭＳ Ｐゴシック" panose="020B0600070205080204" pitchFamily="50" charset="-128"/>
              <a:ea typeface="ＭＳ Ｐゴシック" panose="020B0600070205080204" pitchFamily="50" charset="-128"/>
            </a:rPr>
            <a:t>0.0%</a:t>
          </a:r>
          <a:r>
            <a:rPr kumimoji="1" lang="ja-JP" altLang="en-US" sz="1250">
              <a:latin typeface="ＭＳ Ｐゴシック" panose="020B0600070205080204" pitchFamily="50" charset="-128"/>
              <a:ea typeface="ＭＳ Ｐゴシック" panose="020B0600070205080204" pitchFamily="50" charset="-128"/>
            </a:rPr>
            <a:t>）、全国平均（</a:t>
          </a:r>
          <a:r>
            <a:rPr kumimoji="1" lang="en-US" altLang="ja-JP" sz="1250">
              <a:latin typeface="ＭＳ Ｐゴシック" panose="020B0600070205080204" pitchFamily="50" charset="-128"/>
              <a:ea typeface="ＭＳ Ｐゴシック" panose="020B0600070205080204" pitchFamily="50" charset="-128"/>
            </a:rPr>
            <a:t>6.3%</a:t>
          </a:r>
          <a:r>
            <a:rPr kumimoji="1" lang="ja-JP" altLang="en-US" sz="1250">
              <a:latin typeface="ＭＳ Ｐゴシック" panose="020B0600070205080204" pitchFamily="50" charset="-128"/>
              <a:ea typeface="ＭＳ Ｐゴシック" panose="020B0600070205080204" pitchFamily="50" charset="-128"/>
            </a:rPr>
            <a:t>）、類似団体平均（</a:t>
          </a:r>
          <a:r>
            <a:rPr kumimoji="1" lang="en-US" altLang="ja-JP" sz="1250">
              <a:latin typeface="ＭＳ Ｐゴシック" panose="020B0600070205080204" pitchFamily="50" charset="-128"/>
              <a:ea typeface="ＭＳ Ｐゴシック" panose="020B0600070205080204" pitchFamily="50" charset="-128"/>
            </a:rPr>
            <a:t>0.0%</a:t>
          </a:r>
          <a:r>
            <a:rPr kumimoji="1" lang="ja-JP" altLang="en-US" sz="1250">
              <a:latin typeface="ＭＳ Ｐゴシック" panose="020B0600070205080204" pitchFamily="50" charset="-128"/>
              <a:ea typeface="ＭＳ Ｐゴシック" panose="020B0600070205080204" pitchFamily="50" charset="-128"/>
            </a:rPr>
            <a:t>）を上回っているが、前年度と比較すると</a:t>
          </a:r>
          <a:r>
            <a:rPr kumimoji="1" lang="en-US" altLang="ja-JP" sz="1250">
              <a:latin typeface="ＭＳ Ｐゴシック" panose="020B0600070205080204" pitchFamily="50" charset="-128"/>
              <a:ea typeface="ＭＳ Ｐゴシック" panose="020B0600070205080204" pitchFamily="50" charset="-128"/>
            </a:rPr>
            <a:t>7.4</a:t>
          </a:r>
          <a:r>
            <a:rPr kumimoji="1" lang="ja-JP" altLang="en-US" sz="1250">
              <a:latin typeface="ＭＳ Ｐゴシック" panose="020B0600070205080204" pitchFamily="50" charset="-128"/>
              <a:ea typeface="ＭＳ Ｐゴシック" panose="020B0600070205080204" pitchFamily="50" charset="-128"/>
            </a:rPr>
            <a:t>ポイント改善している。</a:t>
          </a:r>
        </a:p>
        <a:p>
          <a:r>
            <a:rPr kumimoji="1" lang="ja-JP" altLang="en-US" sz="1250">
              <a:latin typeface="ＭＳ Ｐゴシック" panose="020B0600070205080204" pitchFamily="50" charset="-128"/>
              <a:ea typeface="ＭＳ Ｐゴシック" panose="020B0600070205080204" pitchFamily="50" charset="-128"/>
            </a:rPr>
            <a:t>　前年度比で比率が低下した主な要因は、基金積立の増加、地方債の償還を着実に進めつつ、新規発行を抑制したことにより地方債残高が減少したことがあげられる。</a:t>
          </a:r>
        </a:p>
        <a:p>
          <a:r>
            <a:rPr kumimoji="1" lang="ja-JP" altLang="en-US" sz="1250">
              <a:latin typeface="ＭＳ Ｐゴシック" panose="020B0600070205080204" pitchFamily="50" charset="-128"/>
              <a:ea typeface="ＭＳ Ｐゴシック" panose="020B0600070205080204" pitchFamily="50" charset="-128"/>
            </a:rPr>
            <a:t>　今後、公共施設の長寿命化に伴う施設改修の財源として、地方債の新規発行が見込まれることから、基金積み立ての増により将来負担比率の改善に努める。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153755</xdr:rowOff>
    </xdr:from>
    <xdr:to>
      <xdr:col>81</xdr:col>
      <xdr:colOff>44450</xdr:colOff>
      <xdr:row>15</xdr:row>
      <xdr:rowOff>41825</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54055"/>
          <a:ext cx="838200" cy="5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41825</xdr:rowOff>
    </xdr:from>
    <xdr:to>
      <xdr:col>77</xdr:col>
      <xdr:colOff>44450</xdr:colOff>
      <xdr:row>15</xdr:row>
      <xdr:rowOff>124672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13575"/>
          <a:ext cx="889000" cy="8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124672</xdr:rowOff>
    </xdr:from>
    <xdr:to>
      <xdr:col>72</xdr:col>
      <xdr:colOff>203200</xdr:colOff>
      <xdr:row>16</xdr:row>
      <xdr:rowOff>75480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4401800" y="2696422"/>
          <a:ext cx="889000" cy="122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75480</xdr:rowOff>
    </xdr:from>
    <xdr:to>
      <xdr:col>68</xdr:col>
      <xdr:colOff>152400</xdr:colOff>
      <xdr:row>16</xdr:row>
      <xdr:rowOff>130979</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2818680"/>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102955</xdr:rowOff>
    </xdr:from>
    <xdr:to>
      <xdr:col>81</xdr:col>
      <xdr:colOff>95250</xdr:colOff>
      <xdr:row>15</xdr:row>
      <xdr:rowOff>33105</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0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75032</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475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162475</xdr:rowOff>
    </xdr:from>
    <xdr:to>
      <xdr:col>77</xdr:col>
      <xdr:colOff>95250</xdr:colOff>
      <xdr:row>15</xdr:row>
      <xdr:rowOff>92625</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6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77402</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49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73872</xdr:rowOff>
    </xdr:from>
    <xdr:to>
      <xdr:col>73</xdr:col>
      <xdr:colOff>44450</xdr:colOff>
      <xdr:row>16</xdr:row>
      <xdr:rowOff>4022</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160249</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73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24680</xdr:rowOff>
    </xdr:from>
    <xdr:to>
      <xdr:col>68</xdr:col>
      <xdr:colOff>203200</xdr:colOff>
      <xdr:row>16</xdr:row>
      <xdr:rowOff>126280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76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111057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85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80179</xdr:rowOff>
    </xdr:from>
    <xdr:to>
      <xdr:col>64</xdr:col>
      <xdr:colOff>152400</xdr:colOff>
      <xdr:row>17</xdr:row>
      <xdr:rowOff>10329</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82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166556</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909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20,861
19,961
117.60
10,740,079
10,088,358
624,324
6,317,163
7,739,522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人件費に係る経常収支比率については、</a:t>
          </a:r>
          <a:r>
            <a:rPr kumimoji="1" lang="en-US" altLang="ja-JP" sz="1200">
              <a:latin typeface="ＭＳ Ｐゴシック" panose="020B0600070205080204" pitchFamily="50" charset="-128"/>
              <a:ea typeface="ＭＳ Ｐゴシック" panose="020B0600070205080204" pitchFamily="50" charset="-128"/>
            </a:rPr>
            <a:t>31.6%</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25.5%</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25.8%</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24.9%</a:t>
          </a:r>
          <a:r>
            <a:rPr kumimoji="1" lang="ja-JP" altLang="en-US" sz="1200">
              <a:latin typeface="ＭＳ Ｐゴシック" panose="020B0600070205080204" pitchFamily="50" charset="-128"/>
              <a:ea typeface="ＭＳ Ｐゴシック" panose="020B0600070205080204" pitchFamily="50" charset="-128"/>
            </a:rPr>
            <a:t>）のいずれも上回っている。</a:t>
          </a:r>
        </a:p>
        <a:p>
          <a:r>
            <a:rPr kumimoji="1" lang="ja-JP" altLang="en-US" sz="1200">
              <a:latin typeface="ＭＳ Ｐゴシック" panose="020B0600070205080204" pitchFamily="50" charset="-128"/>
              <a:ea typeface="ＭＳ Ｐゴシック" panose="020B0600070205080204" pitchFamily="50" charset="-128"/>
            </a:rPr>
            <a:t>　前年度と比較すると</a:t>
          </a:r>
          <a:r>
            <a:rPr kumimoji="1" lang="en-US" altLang="ja-JP" sz="1200">
              <a:latin typeface="ＭＳ Ｐゴシック" panose="020B0600070205080204" pitchFamily="50" charset="-128"/>
              <a:ea typeface="ＭＳ Ｐゴシック" panose="020B0600070205080204" pitchFamily="50" charset="-128"/>
            </a:rPr>
            <a:t>1.7</a:t>
          </a:r>
          <a:r>
            <a:rPr kumimoji="1" lang="ja-JP" altLang="en-US" sz="1200">
              <a:latin typeface="ＭＳ Ｐゴシック" panose="020B0600070205080204" pitchFamily="50" charset="-128"/>
              <a:ea typeface="ＭＳ Ｐゴシック" panose="020B0600070205080204" pitchFamily="50" charset="-128"/>
            </a:rPr>
            <a:t>ポイント上昇しているが、これは人勧に基づく給与改定や会計年度任用職員への遡及適用による人件費総額の増が大きな要因である。今後についても、給与改定や業務の多様化、複雑化に伴う職員数の増等により、人件費は上昇傾向にあるが、業務の見直しや効率化等を進め、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117856</xdr:rowOff>
    </xdr:from>
    <xdr:to>
      <xdr:col>24</xdr:col>
      <xdr:colOff>25400</xdr:colOff>
      <xdr:row>39</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32956"/>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140716</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312916"/>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140716</xdr:rowOff>
    </xdr:from>
    <xdr:to>
      <xdr:col>15</xdr:col>
      <xdr:colOff>98425</xdr:colOff>
      <xdr:row>38</xdr:row>
      <xdr:rowOff>145288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312916"/>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145288</xdr:rowOff>
    </xdr:from>
    <xdr:to>
      <xdr:col>11</xdr:col>
      <xdr:colOff>9525</xdr:colOff>
      <xdr:row>38</xdr:row>
      <xdr:rowOff>145288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74588"/>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51054</xdr:rowOff>
    </xdr:from>
    <xdr:to>
      <xdr:col>24</xdr:col>
      <xdr:colOff>76200</xdr:colOff>
      <xdr:row>39</xdr:row>
      <xdr:rowOff>152654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23131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70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67056</xdr:rowOff>
    </xdr:from>
    <xdr:to>
      <xdr:col>20</xdr:col>
      <xdr:colOff>38100</xdr:colOff>
      <xdr:row>38</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153433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8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89916</xdr:rowOff>
    </xdr:from>
    <xdr:to>
      <xdr:col>15</xdr:col>
      <xdr:colOff>149225</xdr:colOff>
      <xdr:row>37</xdr:row>
      <xdr:rowOff>20066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94488</xdr:rowOff>
    </xdr:from>
    <xdr:to>
      <xdr:col>11</xdr:col>
      <xdr:colOff>60325</xdr:colOff>
      <xdr:row>39</xdr:row>
      <xdr:rowOff>24638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94488</xdr:rowOff>
    </xdr:from>
    <xdr:to>
      <xdr:col>6</xdr:col>
      <xdr:colOff>171450</xdr:colOff>
      <xdr:row>35</xdr:row>
      <xdr:rowOff>24638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9415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1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a:t>
          </a:r>
          <a:r>
            <a:rPr kumimoji="1" lang="en-US" altLang="ja-JP" sz="1200">
              <a:latin typeface="ＭＳ Ｐゴシック" panose="020B0600070205080204" pitchFamily="50" charset="-128"/>
              <a:ea typeface="ＭＳ Ｐゴシック" panose="020B0600070205080204" pitchFamily="50" charset="-128"/>
            </a:rPr>
            <a:t>13.9%</a:t>
          </a:r>
          <a:r>
            <a:rPr kumimoji="1" lang="ja-JP" altLang="en-US" sz="1200">
              <a:latin typeface="ＭＳ Ｐゴシック" panose="020B0600070205080204" pitchFamily="50" charset="-128"/>
              <a:ea typeface="ＭＳ Ｐゴシック" panose="020B0600070205080204" pitchFamily="50" charset="-128"/>
            </a:rPr>
            <a:t>となり、全国平均（</a:t>
          </a:r>
          <a:r>
            <a:rPr kumimoji="1" lang="en-US" altLang="ja-JP" sz="1200">
              <a:latin typeface="ＭＳ Ｐゴシック" panose="020B0600070205080204" pitchFamily="50" charset="-128"/>
              <a:ea typeface="ＭＳ Ｐゴシック" panose="020B0600070205080204" pitchFamily="50" charset="-128"/>
            </a:rPr>
            <a:t>15.2%</a:t>
          </a:r>
          <a:r>
            <a:rPr kumimoji="1" lang="ja-JP" altLang="en-US" sz="1200">
              <a:latin typeface="ＭＳ Ｐゴシック" panose="020B0600070205080204" pitchFamily="50" charset="-128"/>
              <a:ea typeface="ＭＳ Ｐゴシック" panose="020B0600070205080204" pitchFamily="50" charset="-128"/>
            </a:rPr>
            <a:t>）、滋賀県平均（</a:t>
          </a:r>
          <a:r>
            <a:rPr kumimoji="1" lang="en-US" altLang="ja-JP" sz="1200">
              <a:latin typeface="ＭＳ Ｐゴシック" panose="020B0600070205080204" pitchFamily="50" charset="-128"/>
              <a:ea typeface="ＭＳ Ｐゴシック" panose="020B0600070205080204" pitchFamily="50" charset="-128"/>
            </a:rPr>
            <a:t>15.8%</a:t>
          </a:r>
          <a:r>
            <a:rPr kumimoji="1" lang="ja-JP" altLang="en-US" sz="1200">
              <a:latin typeface="ＭＳ Ｐゴシック" panose="020B0600070205080204" pitchFamily="50" charset="-128"/>
              <a:ea typeface="ＭＳ Ｐゴシック" panose="020B0600070205080204" pitchFamily="50" charset="-128"/>
            </a:rPr>
            <a:t>）、類似団体平均（</a:t>
          </a:r>
          <a:r>
            <a:rPr kumimoji="1" lang="en-US" altLang="ja-JP" sz="1200">
              <a:latin typeface="ＭＳ Ｐゴシック" panose="020B0600070205080204" pitchFamily="50" charset="-128"/>
              <a:ea typeface="ＭＳ Ｐゴシック" panose="020B0600070205080204" pitchFamily="50" charset="-128"/>
            </a:rPr>
            <a:t>15.6%</a:t>
          </a:r>
          <a:r>
            <a:rPr kumimoji="1" lang="ja-JP" altLang="en-US" sz="1200">
              <a:latin typeface="ＭＳ Ｐゴシック" panose="020B0600070205080204" pitchFamily="50" charset="-128"/>
              <a:ea typeface="ＭＳ Ｐゴシック" panose="020B0600070205080204" pitchFamily="50" charset="-128"/>
            </a:rPr>
            <a:t>）のいずれも下回る結果となり、前年度比率（</a:t>
          </a:r>
          <a:r>
            <a:rPr kumimoji="1" lang="en-US" altLang="ja-JP" sz="1200">
              <a:latin typeface="ＭＳ Ｐゴシック" panose="020B0600070205080204" pitchFamily="50" charset="-128"/>
              <a:ea typeface="ＭＳ Ｐゴシック" panose="020B0600070205080204" pitchFamily="50" charset="-128"/>
            </a:rPr>
            <a:t>13.1%</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上昇の主な要因としては、歳出において、物価高騰等の影響により全体的な経常経費が増加したことなどが挙げられる。今後についても、徹底した経費削減や事務事業の見直し等を進めることによ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42636</xdr:rowOff>
    </xdr:from>
    <xdr:to>
      <xdr:col>82</xdr:col>
      <xdr:colOff>107950</xdr:colOff>
      <xdr:row>15</xdr:row>
      <xdr:rowOff>129721</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614386"/>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7257</xdr:rowOff>
    </xdr:from>
    <xdr:to>
      <xdr:col>78</xdr:col>
      <xdr:colOff>69850</xdr:colOff>
      <xdr:row>15</xdr:row>
      <xdr:rowOff>42636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075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7257</xdr:rowOff>
    </xdr:from>
    <xdr:to>
      <xdr:col>73</xdr:col>
      <xdr:colOff>180975</xdr:colOff>
      <xdr:row>15</xdr:row>
      <xdr:rowOff>20864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07557"/>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20864</xdr:rowOff>
    </xdr:from>
    <xdr:to>
      <xdr:col>69</xdr:col>
      <xdr:colOff>92075</xdr:colOff>
      <xdr:row>16</xdr:row>
      <xdr:rowOff>132443</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592614"/>
          <a:ext cx="889000" cy="283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78921</xdr:rowOff>
    </xdr:from>
    <xdr:to>
      <xdr:col>82</xdr:col>
      <xdr:colOff>158750</xdr:colOff>
      <xdr:row>16</xdr:row>
      <xdr:rowOff>9071</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95448</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127907</xdr:rowOff>
    </xdr:from>
    <xdr:to>
      <xdr:col>74</xdr:col>
      <xdr:colOff>31750</xdr:colOff>
      <xdr:row>14</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68234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141514</xdr:rowOff>
    </xdr:from>
    <xdr:to>
      <xdr:col>69</xdr:col>
      <xdr:colOff>142875</xdr:colOff>
      <xdr:row>15</xdr:row>
      <xdr:rowOff>71664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81841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81643</xdr:rowOff>
    </xdr:from>
    <xdr:to>
      <xdr:col>65</xdr:col>
      <xdr:colOff>53975</xdr:colOff>
      <xdr:row>17</xdr:row>
      <xdr:rowOff>11793</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21970</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9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扶助費に係る経常収支比率は</a:t>
          </a:r>
          <a:r>
            <a:rPr kumimoji="1" lang="en-US" altLang="ja-JP" sz="1200">
              <a:latin typeface="ＭＳ Ｐゴシック" panose="020B0600070205080204" pitchFamily="50" charset="-128"/>
              <a:ea typeface="ＭＳ Ｐゴシック" panose="020B0600070205080204" pitchFamily="50" charset="-128"/>
            </a:rPr>
            <a:t>8.0%</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8.3%</a:t>
          </a:r>
          <a:r>
            <a:rPr kumimoji="1" lang="ja-JP" altLang="en-US" sz="1200">
              <a:latin typeface="ＭＳ Ｐゴシック" panose="020B0600070205080204" pitchFamily="50" charset="-128"/>
              <a:ea typeface="ＭＳ Ｐゴシック" panose="020B0600070205080204" pitchFamily="50" charset="-128"/>
            </a:rPr>
            <a:t>）と比較して低い水準を示しているものの、前年度と比較すると</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上昇した。これは、社会保障関係経費の自然増等により、扶助費の支出額が増加を続けていることが要因である。特に障害福祉サービス関係などの社会福祉費の増加は著しく、扶助費は今後も増加すると考えられ、今後については、資格審査等の適正化や住民の健康増進等により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78015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812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515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581243"/>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35378</xdr:rowOff>
    </xdr:from>
    <xdr:to>
      <xdr:col>15</xdr:col>
      <xdr:colOff>149225</xdr:colOff>
      <xdr:row>55</xdr:row>
      <xdr:rowOff>136978</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147155</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72770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その他の経費は、主に繰出金となっている。</a:t>
          </a:r>
        </a:p>
        <a:p>
          <a:r>
            <a:rPr kumimoji="1" lang="ja-JP" altLang="en-US" sz="1200">
              <a:latin typeface="ＭＳ Ｐゴシック" panose="020B0600070205080204" pitchFamily="50" charset="-128"/>
              <a:ea typeface="ＭＳ Ｐゴシック" panose="020B0600070205080204" pitchFamily="50" charset="-128"/>
            </a:rPr>
            <a:t>　その他の経費に係る経常収支比率は</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となり、前年度（</a:t>
          </a:r>
          <a:r>
            <a:rPr kumimoji="1" lang="en-US" altLang="ja-JP" sz="1200">
              <a:latin typeface="ＭＳ Ｐゴシック" panose="020B0600070205080204" pitchFamily="50" charset="-128"/>
              <a:ea typeface="ＭＳ Ｐゴシック" panose="020B0600070205080204" pitchFamily="50" charset="-128"/>
            </a:rPr>
            <a:t>11.2%</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ポイント改善しており、全国平均（</a:t>
          </a:r>
          <a:r>
            <a:rPr kumimoji="1" lang="en-US" altLang="ja-JP" sz="1200">
              <a:latin typeface="ＭＳ Ｐゴシック" panose="020B0600070205080204" pitchFamily="50" charset="-128"/>
              <a:ea typeface="ＭＳ Ｐゴシック" panose="020B0600070205080204" pitchFamily="50" charset="-128"/>
            </a:rPr>
            <a:t>12.6%</a:t>
          </a:r>
          <a:r>
            <a:rPr kumimoji="1" lang="ja-JP" altLang="en-US" sz="1200">
              <a:latin typeface="ＭＳ Ｐゴシック" panose="020B0600070205080204" pitchFamily="50" charset="-128"/>
              <a:ea typeface="ＭＳ Ｐゴシック" panose="020B0600070205080204" pitchFamily="50" charset="-128"/>
            </a:rPr>
            <a:t>）および類似団体平均（</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を下回った。要因としては、令和５年度より特別会計が公営企業会計（法適）に移行したことから、繰出金としては大幅減となったことがあげられる。引き続き、地域住民の健康増進の取り組みを進め、給付費の増加の抑制とあわせ、公営事業における職員数の適正化、受益に応じた負担金の徴収により繰出金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118835</xdr:rowOff>
    </xdr:from>
    <xdr:to>
      <xdr:col>82</xdr:col>
      <xdr:colOff>107950</xdr:colOff>
      <xdr:row>55</xdr:row>
      <xdr:rowOff>162378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5485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21062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162378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159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135362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36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86178</xdr:rowOff>
    </xdr:from>
    <xdr:to>
      <xdr:col>73</xdr:col>
      <xdr:colOff>180975</xdr:colOff>
      <xdr:row>56</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159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59</xdr:row>
      <xdr:rowOff>86178</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711872"/>
          <a:ext cx="889000" cy="48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40112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84562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121755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補助費等に係る経常収支比率は</a:t>
          </a:r>
          <a:r>
            <a:rPr kumimoji="1" lang="en-US" altLang="ja-JP" sz="1200">
              <a:latin typeface="ＭＳ Ｐゴシック" panose="020B0600070205080204" pitchFamily="50" charset="-128"/>
              <a:ea typeface="ＭＳ Ｐゴシック" panose="020B0600070205080204" pitchFamily="50" charset="-128"/>
            </a:rPr>
            <a:t>18.1%</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）と比較すると高い水準となり、前年度（</a:t>
          </a:r>
          <a:r>
            <a:rPr kumimoji="1" lang="en-US" altLang="ja-JP" sz="1200">
              <a:latin typeface="ＭＳ Ｐゴシック" panose="020B0600070205080204" pitchFamily="50" charset="-128"/>
              <a:ea typeface="ＭＳ Ｐゴシック" panose="020B0600070205080204" pitchFamily="50" charset="-128"/>
            </a:rPr>
            <a:t>17.1%</a:t>
          </a:r>
          <a:r>
            <a:rPr kumimoji="1" lang="ja-JP" altLang="en-US" sz="1200">
              <a:latin typeface="ＭＳ Ｐゴシック" panose="020B0600070205080204" pitchFamily="50" charset="-128"/>
              <a:ea typeface="ＭＳ Ｐゴシック" panose="020B0600070205080204" pitchFamily="50" charset="-128"/>
            </a:rPr>
            <a:t>）と比較しても数値は上昇している。比率の上昇の要因としては、歳出において、中部清掃組合等の一部事務組合への負担金の増や法適用の公営企業への移行に伴う補助費等の増があげられる。</a:t>
          </a:r>
        </a:p>
        <a:p>
          <a:r>
            <a:rPr kumimoji="1" lang="ja-JP" altLang="en-US" sz="1200">
              <a:latin typeface="ＭＳ Ｐゴシック" panose="020B0600070205080204" pitchFamily="50" charset="-128"/>
              <a:ea typeface="ＭＳ Ｐゴシック" panose="020B0600070205080204" pitchFamily="50" charset="-128"/>
            </a:rPr>
            <a:t>　今後についても、補助費等における費用対効果等を勘案し、より効果ある支出となるよう改善に努める。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165862</xdr:rowOff>
    </xdr:from>
    <xdr:to>
      <xdr:col>82</xdr:col>
      <xdr:colOff>107950</xdr:colOff>
      <xdr:row>38</xdr:row>
      <xdr:rowOff>40132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5095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88138</xdr:rowOff>
    </xdr:from>
    <xdr:to>
      <xdr:col>78</xdr:col>
      <xdr:colOff>69850</xdr:colOff>
      <xdr:row>37</xdr:row>
      <xdr:rowOff>165862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3178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88138</xdr:rowOff>
    </xdr:from>
    <xdr:to>
      <xdr:col>73</xdr:col>
      <xdr:colOff>180975</xdr:colOff>
      <xdr:row>38</xdr:row>
      <xdr:rowOff>30988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3178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62247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19558</xdr:rowOff>
    </xdr:from>
    <xdr:to>
      <xdr:col>69</xdr:col>
      <xdr:colOff>92075</xdr:colOff>
      <xdr:row>38</xdr:row>
      <xdr:rowOff>30988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63208"/>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160782</xdr:rowOff>
    </xdr:from>
    <xdr:to>
      <xdr:col>82</xdr:col>
      <xdr:colOff>158750</xdr:colOff>
      <xdr:row>38</xdr:row>
      <xdr:rowOff>90932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132859</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115062</xdr:rowOff>
    </xdr:from>
    <xdr:to>
      <xdr:col>78</xdr:col>
      <xdr:colOff>120650</xdr:colOff>
      <xdr:row>38</xdr:row>
      <xdr:rowOff>45212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29989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4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37338</xdr:rowOff>
    </xdr:from>
    <xdr:to>
      <xdr:col>74</xdr:col>
      <xdr:colOff>31750</xdr:colOff>
      <xdr:row>37</xdr:row>
      <xdr:rowOff>138938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151638</xdr:rowOff>
    </xdr:from>
    <xdr:to>
      <xdr:col>69</xdr:col>
      <xdr:colOff>142875</xdr:colOff>
      <xdr:row>38</xdr:row>
      <xdr:rowOff>81788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66565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80535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12.1%</a:t>
          </a:r>
          <a:r>
            <a:rPr kumimoji="1" lang="ja-JP" altLang="en-US" sz="1200">
              <a:latin typeface="ＭＳ Ｐゴシック" panose="020B0600070205080204" pitchFamily="50" charset="-128"/>
              <a:ea typeface="ＭＳ Ｐゴシック" panose="020B0600070205080204" pitchFamily="50" charset="-128"/>
            </a:rPr>
            <a:t>）と比較しても若干低い水準となっており、前年度からは</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ポイント改善した。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公債費は、過去の建設工事に伴う地方債や臨時財政対策債の発行などにより、前年度と比較して増加しており、償還のピークを迎えている。今後も、引き続き地方債の新規発行を極力控えるとともに、地方債を発行する場合においても、後年度の元利償還に対して、交付税算入される地方債を借り入れ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33274</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126001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122428</xdr:rowOff>
    </xdr:from>
    <xdr:to>
      <xdr:col>19</xdr:col>
      <xdr:colOff>187325</xdr:colOff>
      <xdr:row>77</xdr:row>
      <xdr:rowOff>33274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52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122428</xdr:rowOff>
    </xdr:from>
    <xdr:to>
      <xdr:col>15</xdr:col>
      <xdr:colOff>98425</xdr:colOff>
      <xdr:row>77</xdr:row>
      <xdr:rowOff>78994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5262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14987</xdr:rowOff>
    </xdr:from>
    <xdr:to>
      <xdr:col>11</xdr:col>
      <xdr:colOff>9525</xdr:colOff>
      <xdr:row>77</xdr:row>
      <xdr:rowOff>78994</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216637"/>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71628</xdr:rowOff>
    </xdr:from>
    <xdr:to>
      <xdr:col>15</xdr:col>
      <xdr:colOff>149225</xdr:colOff>
      <xdr:row>77</xdr:row>
      <xdr:rowOff>1778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11955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135637</xdr:rowOff>
    </xdr:from>
    <xdr:to>
      <xdr:col>6</xdr:col>
      <xdr:colOff>171450</xdr:colOff>
      <xdr:row>77</xdr:row>
      <xdr:rowOff>65787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75963</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934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公債費以外に係る経常収支比率は</a:t>
          </a:r>
          <a:r>
            <a:rPr kumimoji="1" lang="en-US" altLang="ja-JP" sz="1200">
              <a:latin typeface="ＭＳ Ｐゴシック" panose="020B0600070205080204" pitchFamily="50" charset="-128"/>
              <a:ea typeface="ＭＳ Ｐゴシック" panose="020B0600070205080204" pitchFamily="50" charset="-128"/>
            </a:rPr>
            <a:t>82.4%</a:t>
          </a:r>
          <a:r>
            <a:rPr kumimoji="1" lang="ja-JP" altLang="en-US" sz="1200">
              <a:latin typeface="ＭＳ Ｐゴシック" panose="020B0600070205080204" pitchFamily="50" charset="-128"/>
              <a:ea typeface="ＭＳ Ｐゴシック" panose="020B0600070205080204" pitchFamily="50" charset="-128"/>
            </a:rPr>
            <a:t>となり、類似団体平均（</a:t>
          </a:r>
          <a:r>
            <a:rPr kumimoji="1" lang="en-US" altLang="ja-JP" sz="1200">
              <a:latin typeface="ＭＳ Ｐゴシック" panose="020B0600070205080204" pitchFamily="50" charset="-128"/>
              <a:ea typeface="ＭＳ Ｐゴシック" panose="020B0600070205080204" pitchFamily="50" charset="-128"/>
            </a:rPr>
            <a:t>75.2%</a:t>
          </a:r>
          <a:r>
            <a:rPr kumimoji="1" lang="ja-JP" altLang="en-US" sz="1200">
              <a:latin typeface="ＭＳ Ｐゴシック" panose="020B0600070205080204" pitchFamily="50" charset="-128"/>
              <a:ea typeface="ＭＳ Ｐゴシック" panose="020B0600070205080204" pitchFamily="50" charset="-128"/>
            </a:rPr>
            <a:t>）と比較すると高い水準となった。また、前年度（</a:t>
          </a:r>
          <a:r>
            <a:rPr kumimoji="1" lang="en-US" altLang="ja-JP" sz="1200">
              <a:latin typeface="ＭＳ Ｐゴシック" panose="020B0600070205080204" pitchFamily="50" charset="-128"/>
              <a:ea typeface="ＭＳ Ｐゴシック" panose="020B0600070205080204" pitchFamily="50" charset="-128"/>
            </a:rPr>
            <a:t>78.7%</a:t>
          </a:r>
          <a:r>
            <a:rPr kumimoji="1" lang="ja-JP" altLang="en-US" sz="1200">
              <a:latin typeface="ＭＳ Ｐゴシック" panose="020B0600070205080204" pitchFamily="50" charset="-128"/>
              <a:ea typeface="ＭＳ Ｐゴシック" panose="020B0600070205080204" pitchFamily="50" charset="-128"/>
            </a:rPr>
            <a:t>）と比較すると、</a:t>
          </a:r>
          <a:r>
            <a:rPr kumimoji="1" lang="en-US" altLang="ja-JP" sz="1200">
              <a:latin typeface="ＭＳ Ｐゴシック" panose="020B0600070205080204" pitchFamily="50" charset="-128"/>
              <a:ea typeface="ＭＳ Ｐゴシック" panose="020B0600070205080204" pitchFamily="50" charset="-128"/>
            </a:rPr>
            <a:t>3.7</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これは、人件費の増加や補助費等の増加により経常一般財源充当額が増加していることがあげられる。</a:t>
          </a:r>
        </a:p>
        <a:p>
          <a:r>
            <a:rPr kumimoji="1" lang="ja-JP" altLang="en-US" sz="1200">
              <a:latin typeface="ＭＳ Ｐゴシック" panose="020B0600070205080204" pitchFamily="50" charset="-128"/>
              <a:ea typeface="ＭＳ Ｐゴシック" panose="020B0600070205080204" pitchFamily="50" charset="-128"/>
            </a:rPr>
            <a:t>　今後についても、人件費や扶助費などの義務的経費や、物件費、補助費等を含め、全体的な経費の抑制に努める。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79</xdr:row>
      <xdr:rowOff>65278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40663"/>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44721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74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35561</xdr:rowOff>
    </xdr:from>
    <xdr:to>
      <xdr:col>78</xdr:col>
      <xdr:colOff>69850</xdr:colOff>
      <xdr:row>78</xdr:row>
      <xdr:rowOff>67563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065761"/>
          <a:ext cx="889000" cy="37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78</xdr:row>
      <xdr:rowOff>159004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065761"/>
          <a:ext cx="889000" cy="466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21844</xdr:rowOff>
    </xdr:from>
    <xdr:to>
      <xdr:col>69</xdr:col>
      <xdr:colOff>92075</xdr:colOff>
      <xdr:row>78</xdr:row>
      <xdr:rowOff>159004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39494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149114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14478</xdr:rowOff>
    </xdr:from>
    <xdr:to>
      <xdr:col>82</xdr:col>
      <xdr:colOff>158750</xdr:colOff>
      <xdr:row>79</xdr:row>
      <xdr:rowOff>116078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158005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xdr:rowOff>
    </xdr:from>
    <xdr:to>
      <xdr:col>78</xdr:col>
      <xdr:colOff>120650</xdr:colOff>
      <xdr:row>78</xdr:row>
      <xdr:rowOff>118363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103140</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476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156211</xdr:rowOff>
    </xdr:from>
    <xdr:to>
      <xdr:col>74</xdr:col>
      <xdr:colOff>31750</xdr:colOff>
      <xdr:row>76</xdr:row>
      <xdr:rowOff>86361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23131</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142494</xdr:rowOff>
    </xdr:from>
    <xdr:to>
      <xdr:col>65</xdr:col>
      <xdr:colOff>53975</xdr:colOff>
      <xdr:row>78</xdr:row>
      <xdr:rowOff>72644</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57421</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64611</xdr:rowOff>
    </xdr:from>
    <xdr:to>
      <xdr:col>29</xdr:col>
      <xdr:colOff>127000</xdr:colOff>
      <xdr:row>14</xdr:row>
      <xdr:rowOff>121037</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512536"/>
          <a:ext cx="647700" cy="56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9129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71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121037</xdr:rowOff>
    </xdr:from>
    <xdr:to>
      <xdr:col>26</xdr:col>
      <xdr:colOff>50800</xdr:colOff>
      <xdr:row>15</xdr:row>
      <xdr:rowOff>52991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568962"/>
          <a:ext cx="698500" cy="10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3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52991</xdr:rowOff>
    </xdr:from>
    <xdr:to>
      <xdr:col>22</xdr:col>
      <xdr:colOff>114300</xdr:colOff>
      <xdr:row>15</xdr:row>
      <xdr:rowOff>112217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672366"/>
          <a:ext cx="698500" cy="592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16216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4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112217</xdr:rowOff>
    </xdr:from>
    <xdr:to>
      <xdr:col>18</xdr:col>
      <xdr:colOff>177800</xdr:colOff>
      <xdr:row>16</xdr:row>
      <xdr:rowOff>142088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1592"/>
          <a:ext cx="698500" cy="201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89292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101922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23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13811</xdr:rowOff>
    </xdr:from>
    <xdr:to>
      <xdr:col>29</xdr:col>
      <xdr:colOff>177800</xdr:colOff>
      <xdr:row>14</xdr:row>
      <xdr:rowOff>115411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4617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30338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3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70237</xdr:rowOff>
    </xdr:from>
    <xdr:to>
      <xdr:col>26</xdr:col>
      <xdr:colOff>101600</xdr:colOff>
      <xdr:row>15</xdr:row>
      <xdr:rowOff>387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518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10564</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8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2191</xdr:rowOff>
    </xdr:from>
    <xdr:to>
      <xdr:col>22</xdr:col>
      <xdr:colOff>165100</xdr:colOff>
      <xdr:row>15</xdr:row>
      <xdr:rowOff>103791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2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113968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39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61417</xdr:rowOff>
    </xdr:from>
    <xdr:to>
      <xdr:col>19</xdr:col>
      <xdr:colOff>38100</xdr:colOff>
      <xdr:row>15</xdr:row>
      <xdr:rowOff>163017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0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1744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4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91288</xdr:rowOff>
    </xdr:from>
    <xdr:to>
      <xdr:col>15</xdr:col>
      <xdr:colOff>101600</xdr:colOff>
      <xdr:row>17</xdr:row>
      <xdr:rowOff>21438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8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31615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650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72496</xdr:rowOff>
    </xdr:from>
    <xdr:to>
      <xdr:col>29</xdr:col>
      <xdr:colOff>127000</xdr:colOff>
      <xdr:row>36</xdr:row>
      <xdr:rowOff>96433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003800" y="7025746"/>
          <a:ext cx="647700" cy="239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81210</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70344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72496</xdr:rowOff>
    </xdr:from>
    <xdr:to>
      <xdr:col>26</xdr:col>
      <xdr:colOff>50800</xdr:colOff>
      <xdr:row>36</xdr:row>
      <xdr:rowOff>122003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025746"/>
          <a:ext cx="698500" cy="49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122003</xdr:rowOff>
    </xdr:from>
    <xdr:to>
      <xdr:col>22</xdr:col>
      <xdr:colOff>114300</xdr:colOff>
      <xdr:row>36</xdr:row>
      <xdr:rowOff>161584</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075253"/>
          <a:ext cx="698500" cy="39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69491</xdr:rowOff>
    </xdr:from>
    <xdr:to>
      <xdr:col>18</xdr:col>
      <xdr:colOff>177800</xdr:colOff>
      <xdr:row>36</xdr:row>
      <xdr:rowOff>161584</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7022741"/>
          <a:ext cx="698500" cy="9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45633</xdr:rowOff>
    </xdr:from>
    <xdr:to>
      <xdr:col>29</xdr:col>
      <xdr:colOff>177800</xdr:colOff>
      <xdr:row>36</xdr:row>
      <xdr:rowOff>147233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998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233610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843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21696</xdr:rowOff>
    </xdr:from>
    <xdr:to>
      <xdr:col>26</xdr:col>
      <xdr:colOff>101600</xdr:colOff>
      <xdr:row>36</xdr:row>
      <xdr:rowOff>123296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97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133473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74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71203</xdr:rowOff>
    </xdr:from>
    <xdr:to>
      <xdr:col>22</xdr:col>
      <xdr:colOff>165100</xdr:colOff>
      <xdr:row>37</xdr:row>
      <xdr:rowOff>1353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024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182980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793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110784</xdr:rowOff>
    </xdr:from>
    <xdr:to>
      <xdr:col>19</xdr:col>
      <xdr:colOff>38100</xdr:colOff>
      <xdr:row>37</xdr:row>
      <xdr:rowOff>40934</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064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222561</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8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18691</xdr:rowOff>
    </xdr:from>
    <xdr:to>
      <xdr:col>15</xdr:col>
      <xdr:colOff>101600</xdr:colOff>
      <xdr:row>36</xdr:row>
      <xdr:rowOff>120291</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97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130468</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7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20,861
19,961
117.60
10,740,079
10,088,358
624,324
6,317,163
7,739,522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46349</xdr:rowOff>
    </xdr:from>
    <xdr:to>
      <xdr:col>24</xdr:col>
      <xdr:colOff>63500</xdr:colOff>
      <xdr:row>33</xdr:row>
      <xdr:rowOff>123518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704199"/>
          <a:ext cx="838200" cy="7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81631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082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123518</xdr:rowOff>
    </xdr:from>
    <xdr:to>
      <xdr:col>19</xdr:col>
      <xdr:colOff>177800</xdr:colOff>
      <xdr:row>34</xdr:row>
      <xdr:rowOff>4320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78136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4320</xdr:rowOff>
    </xdr:from>
    <xdr:to>
      <xdr:col>15</xdr:col>
      <xdr:colOff>50800</xdr:colOff>
      <xdr:row>34</xdr:row>
      <xdr:rowOff>55232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833620"/>
          <a:ext cx="889000" cy="5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55232</xdr:rowOff>
    </xdr:from>
    <xdr:to>
      <xdr:col>10</xdr:col>
      <xdr:colOff>114300</xdr:colOff>
      <xdr:row>36</xdr:row>
      <xdr:rowOff>93800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884532"/>
          <a:ext cx="889000" cy="38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166999</xdr:rowOff>
    </xdr:from>
    <xdr:to>
      <xdr:col>24</xdr:col>
      <xdr:colOff>114300</xdr:colOff>
      <xdr:row>33</xdr:row>
      <xdr:rowOff>97149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65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18426</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504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72718</xdr:rowOff>
    </xdr:from>
    <xdr:to>
      <xdr:col>20</xdr:col>
      <xdr:colOff>38100</xdr:colOff>
      <xdr:row>34</xdr:row>
      <xdr:rowOff>2868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73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19395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505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124970</xdr:rowOff>
    </xdr:from>
    <xdr:to>
      <xdr:col>15</xdr:col>
      <xdr:colOff>101600</xdr:colOff>
      <xdr:row>34</xdr:row>
      <xdr:rowOff>55120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78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71647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55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4432</xdr:rowOff>
    </xdr:from>
    <xdr:to>
      <xdr:col>10</xdr:col>
      <xdr:colOff>165100</xdr:colOff>
      <xdr:row>34</xdr:row>
      <xdr:rowOff>106032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3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122559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0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43000</xdr:rowOff>
    </xdr:from>
    <xdr:to>
      <xdr:col>6</xdr:col>
      <xdr:colOff>38100</xdr:colOff>
      <xdr:row>36</xdr:row>
      <xdr:rowOff>144600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161127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9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136829</xdr:rowOff>
    </xdr:from>
    <xdr:to>
      <xdr:col>24</xdr:col>
      <xdr:colOff>63500</xdr:colOff>
      <xdr:row>58</xdr:row>
      <xdr:rowOff>2796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09479"/>
          <a:ext cx="838200" cy="3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136829</xdr:rowOff>
    </xdr:from>
    <xdr:to>
      <xdr:col>19</xdr:col>
      <xdr:colOff>177800</xdr:colOff>
      <xdr:row>58</xdr:row>
      <xdr:rowOff>6527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947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6527</xdr:rowOff>
    </xdr:from>
    <xdr:to>
      <xdr:col>15</xdr:col>
      <xdr:colOff>50800</xdr:colOff>
      <xdr:row>58</xdr:row>
      <xdr:rowOff>58310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50627"/>
          <a:ext cx="889000" cy="5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1553</xdr:rowOff>
    </xdr:from>
    <xdr:to>
      <xdr:col>10</xdr:col>
      <xdr:colOff>114300</xdr:colOff>
      <xdr:row>58</xdr:row>
      <xdr:rowOff>58310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5653"/>
          <a:ext cx="889000" cy="5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123446</xdr:rowOff>
    </xdr:from>
    <xdr:to>
      <xdr:col>24</xdr:col>
      <xdr:colOff>114300</xdr:colOff>
      <xdr:row>58</xdr:row>
      <xdr:rowOff>53596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9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101873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7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86029</xdr:rowOff>
    </xdr:from>
    <xdr:to>
      <xdr:col>20</xdr:col>
      <xdr:colOff>38100</xdr:colOff>
      <xdr:row>58</xdr:row>
      <xdr:rowOff>16179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8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7306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1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127177</xdr:rowOff>
    </xdr:from>
    <xdr:to>
      <xdr:col>15</xdr:col>
      <xdr:colOff>101600</xdr:colOff>
      <xdr:row>58</xdr:row>
      <xdr:rowOff>57327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48454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9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7510</xdr:rowOff>
    </xdr:from>
    <xdr:to>
      <xdr:col>10</xdr:col>
      <xdr:colOff>165100</xdr:colOff>
      <xdr:row>58</xdr:row>
      <xdr:rowOff>109110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100237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4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122203</xdr:rowOff>
    </xdr:from>
    <xdr:to>
      <xdr:col>6</xdr:col>
      <xdr:colOff>38100</xdr:colOff>
      <xdr:row>58</xdr:row>
      <xdr:rowOff>52353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43480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82626</xdr:rowOff>
    </xdr:from>
    <xdr:to>
      <xdr:col>24</xdr:col>
      <xdr:colOff>63500</xdr:colOff>
      <xdr:row>77</xdr:row>
      <xdr:rowOff>117069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284276"/>
          <a:ext cx="838200" cy="3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117069</xdr:rowOff>
    </xdr:from>
    <xdr:to>
      <xdr:col>19</xdr:col>
      <xdr:colOff>177800</xdr:colOff>
      <xdr:row>77</xdr:row>
      <xdr:rowOff>153493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8719"/>
          <a:ext cx="889000" cy="36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153493</xdr:rowOff>
    </xdr:from>
    <xdr:to>
      <xdr:col>15</xdr:col>
      <xdr:colOff>50800</xdr:colOff>
      <xdr:row>78</xdr:row>
      <xdr:rowOff>11836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55143"/>
          <a:ext cx="8890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148844</xdr:rowOff>
    </xdr:from>
    <xdr:to>
      <xdr:col>10</xdr:col>
      <xdr:colOff>114300</xdr:colOff>
      <xdr:row>78</xdr:row>
      <xdr:rowOff>11836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50494"/>
          <a:ext cx="889000" cy="34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31826</xdr:rowOff>
    </xdr:from>
    <xdr:to>
      <xdr:col>24</xdr:col>
      <xdr:colOff>114300</xdr:colOff>
      <xdr:row>77</xdr:row>
      <xdr:rowOff>133426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3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10253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66269</xdr:rowOff>
    </xdr:from>
    <xdr:to>
      <xdr:col>20</xdr:col>
      <xdr:colOff>38100</xdr:colOff>
      <xdr:row>77</xdr:row>
      <xdr:rowOff>167869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6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158996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6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102693</xdr:rowOff>
    </xdr:from>
    <xdr:to>
      <xdr:col>15</xdr:col>
      <xdr:colOff>101600</xdr:colOff>
      <xdr:row>78</xdr:row>
      <xdr:rowOff>32843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0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23970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132486</xdr:rowOff>
    </xdr:from>
    <xdr:to>
      <xdr:col>10</xdr:col>
      <xdr:colOff>165100</xdr:colOff>
      <xdr:row>78</xdr:row>
      <xdr:rowOff>62636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53763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98044</xdr:rowOff>
    </xdr:from>
    <xdr:to>
      <xdr:col>6</xdr:col>
      <xdr:colOff>38100</xdr:colOff>
      <xdr:row>78</xdr:row>
      <xdr:rowOff>28194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19321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103425</xdr:rowOff>
    </xdr:from>
    <xdr:to>
      <xdr:col>24</xdr:col>
      <xdr:colOff>63500</xdr:colOff>
      <xdr:row>95</xdr:row>
      <xdr:rowOff>164974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91175"/>
          <a:ext cx="838200" cy="6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153659</xdr:rowOff>
    </xdr:from>
    <xdr:to>
      <xdr:col>19</xdr:col>
      <xdr:colOff>177800</xdr:colOff>
      <xdr:row>95</xdr:row>
      <xdr:rowOff>164974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69959"/>
          <a:ext cx="889000" cy="182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153659</xdr:rowOff>
    </xdr:from>
    <xdr:to>
      <xdr:col>15</xdr:col>
      <xdr:colOff>50800</xdr:colOff>
      <xdr:row>96</xdr:row>
      <xdr:rowOff>133942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69959"/>
          <a:ext cx="889000" cy="32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119655</xdr:rowOff>
    </xdr:from>
    <xdr:to>
      <xdr:col>10</xdr:col>
      <xdr:colOff>114300</xdr:colOff>
      <xdr:row>96</xdr:row>
      <xdr:rowOff>133942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578855"/>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52625</xdr:rowOff>
    </xdr:from>
    <xdr:to>
      <xdr:col>24</xdr:col>
      <xdr:colOff>114300</xdr:colOff>
      <xdr:row>95</xdr:row>
      <xdr:rowOff>154225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75502</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9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114174</xdr:rowOff>
    </xdr:from>
    <xdr:to>
      <xdr:col>20</xdr:col>
      <xdr:colOff>38100</xdr:colOff>
      <xdr:row>96</xdr:row>
      <xdr:rowOff>44324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1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60851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77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102859</xdr:rowOff>
    </xdr:from>
    <xdr:to>
      <xdr:col>15</xdr:col>
      <xdr:colOff>101600</xdr:colOff>
      <xdr:row>95</xdr:row>
      <xdr:rowOff>33009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19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49536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599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83142</xdr:rowOff>
    </xdr:from>
    <xdr:to>
      <xdr:col>10</xdr:col>
      <xdr:colOff>165100</xdr:colOff>
      <xdr:row>97</xdr:row>
      <xdr:rowOff>13292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4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29819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1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68855</xdr:rowOff>
    </xdr:from>
    <xdr:to>
      <xdr:col>6</xdr:col>
      <xdr:colOff>38100</xdr:colOff>
      <xdr:row>96</xdr:row>
      <xdr:rowOff>170455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15532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30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102584</xdr:rowOff>
    </xdr:from>
    <xdr:to>
      <xdr:col>55</xdr:col>
      <xdr:colOff>0</xdr:colOff>
      <xdr:row>36</xdr:row>
      <xdr:rowOff>145790</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274784"/>
          <a:ext cx="838200" cy="43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73673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45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145790</xdr:rowOff>
    </xdr:from>
    <xdr:to>
      <xdr:col>50</xdr:col>
      <xdr:colOff>114300</xdr:colOff>
      <xdr:row>37</xdr:row>
      <xdr:rowOff>1621</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317990"/>
          <a:ext cx="889000" cy="2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30435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374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63622</xdr:rowOff>
    </xdr:from>
    <xdr:to>
      <xdr:col>45</xdr:col>
      <xdr:colOff>177800</xdr:colOff>
      <xdr:row>37</xdr:row>
      <xdr:rowOff>1621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892922"/>
          <a:ext cx="889000" cy="45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55870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39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63622</xdr:rowOff>
    </xdr:from>
    <xdr:to>
      <xdr:col>41</xdr:col>
      <xdr:colOff>50800</xdr:colOff>
      <xdr:row>37</xdr:row>
      <xdr:rowOff>79560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892922"/>
          <a:ext cx="889000" cy="53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109988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9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51784</xdr:rowOff>
    </xdr:from>
    <xdr:to>
      <xdr:col>55</xdr:col>
      <xdr:colOff>50800</xdr:colOff>
      <xdr:row>36</xdr:row>
      <xdr:rowOff>153384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22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74661</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07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94990</xdr:rowOff>
    </xdr:from>
    <xdr:to>
      <xdr:col>50</xdr:col>
      <xdr:colOff>165100</xdr:colOff>
      <xdr:row>37</xdr:row>
      <xdr:rowOff>25140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26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41667</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4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122271</xdr:rowOff>
    </xdr:from>
    <xdr:to>
      <xdr:col>46</xdr:col>
      <xdr:colOff>38100</xdr:colOff>
      <xdr:row>37</xdr:row>
      <xdr:rowOff>52421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29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68948</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06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12822</xdr:rowOff>
    </xdr:from>
    <xdr:to>
      <xdr:col>41</xdr:col>
      <xdr:colOff>101600</xdr:colOff>
      <xdr:row>34</xdr:row>
      <xdr:rowOff>114422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84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130949</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61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28760</xdr:rowOff>
    </xdr:from>
    <xdr:to>
      <xdr:col>36</xdr:col>
      <xdr:colOff>165100</xdr:colOff>
      <xdr:row>37</xdr:row>
      <xdr:rowOff>130360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121487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46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72530</xdr:rowOff>
    </xdr:from>
    <xdr:to>
      <xdr:col>54</xdr:col>
      <xdr:colOff>189865</xdr:colOff>
      <xdr:row>58</xdr:row>
      <xdr:rowOff>98514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645030"/>
          <a:ext cx="1270" cy="1397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102341</xdr:rowOff>
    </xdr:from>
    <xdr:ext cx="534377"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04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98514</xdr:rowOff>
    </xdr:from>
    <xdr:to>
      <xdr:col>55</xdr:col>
      <xdr:colOff>88900</xdr:colOff>
      <xdr:row>58</xdr:row>
      <xdr:rowOff>98514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04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19207</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42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72530</xdr:rowOff>
    </xdr:from>
    <xdr:to>
      <xdr:col>55</xdr:col>
      <xdr:colOff>88900</xdr:colOff>
      <xdr:row>50</xdr:row>
      <xdr:rowOff>72530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6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52222</xdr:rowOff>
    </xdr:from>
    <xdr:to>
      <xdr:col>55</xdr:col>
      <xdr:colOff>0</xdr:colOff>
      <xdr:row>57</xdr:row>
      <xdr:rowOff>59995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9639300" y="9824872"/>
          <a:ext cx="8382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36330</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4660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13453</xdr:rowOff>
    </xdr:from>
    <xdr:to>
      <xdr:col>55</xdr:col>
      <xdr:colOff>50800</xdr:colOff>
      <xdr:row>56</xdr:row>
      <xdr:rowOff>115053</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61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38640</xdr:rowOff>
    </xdr:from>
    <xdr:to>
      <xdr:col>50</xdr:col>
      <xdr:colOff>114300</xdr:colOff>
      <xdr:row>57</xdr:row>
      <xdr:rowOff>59995</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811290"/>
          <a:ext cx="889000" cy="2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148622</xdr:rowOff>
    </xdr:from>
    <xdr:to>
      <xdr:col>50</xdr:col>
      <xdr:colOff>165100</xdr:colOff>
      <xdr:row>57</xdr:row>
      <xdr:rowOff>78772</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95299</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5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166370</xdr:rowOff>
    </xdr:from>
    <xdr:to>
      <xdr:col>45</xdr:col>
      <xdr:colOff>177800</xdr:colOff>
      <xdr:row>57</xdr:row>
      <xdr:rowOff>38640</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767570"/>
          <a:ext cx="889000" cy="43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68126</xdr:rowOff>
    </xdr:from>
    <xdr:to>
      <xdr:col>46</xdr:col>
      <xdr:colOff>38100</xdr:colOff>
      <xdr:row>56</xdr:row>
      <xdr:rowOff>169726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6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14803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4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95989</xdr:rowOff>
    </xdr:from>
    <xdr:to>
      <xdr:col>41</xdr:col>
      <xdr:colOff>50800</xdr:colOff>
      <xdr:row>56</xdr:row>
      <xdr:rowOff>166370</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6972300" y="9697189"/>
          <a:ext cx="889000" cy="70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89900</xdr:rowOff>
    </xdr:from>
    <xdr:to>
      <xdr:col>41</xdr:col>
      <xdr:colOff>101600</xdr:colOff>
      <xdr:row>57</xdr:row>
      <xdr:rowOff>20050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69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36577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466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40142</xdr:rowOff>
    </xdr:from>
    <xdr:to>
      <xdr:col>36</xdr:col>
      <xdr:colOff>165100</xdr:colOff>
      <xdr:row>56</xdr:row>
      <xdr:rowOff>141742</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641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158269</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416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1422</xdr:rowOff>
    </xdr:from>
    <xdr:to>
      <xdr:col>55</xdr:col>
      <xdr:colOff>50800</xdr:colOff>
      <xdr:row>57</xdr:row>
      <xdr:rowOff>103022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77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151299</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7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9195</xdr:rowOff>
    </xdr:from>
    <xdr:to>
      <xdr:col>50</xdr:col>
      <xdr:colOff>165100</xdr:colOff>
      <xdr:row>57</xdr:row>
      <xdr:rowOff>110795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78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101922</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159290</xdr:rowOff>
    </xdr:from>
    <xdr:to>
      <xdr:col>46</xdr:col>
      <xdr:colOff>38100</xdr:colOff>
      <xdr:row>57</xdr:row>
      <xdr:rowOff>89440</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7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80567</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853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115570</xdr:rowOff>
    </xdr:from>
    <xdr:to>
      <xdr:col>41</xdr:col>
      <xdr:colOff>101600</xdr:colOff>
      <xdr:row>57</xdr:row>
      <xdr:rowOff>45720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71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36847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8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45189</xdr:rowOff>
    </xdr:from>
    <xdr:to>
      <xdr:col>36</xdr:col>
      <xdr:colOff>165100</xdr:colOff>
      <xdr:row>56</xdr:row>
      <xdr:rowOff>146789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4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137916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73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110429</xdr:rowOff>
    </xdr:from>
    <xdr:to>
      <xdr:col>55</xdr:col>
      <xdr:colOff>0</xdr:colOff>
      <xdr:row>78</xdr:row>
      <xdr:rowOff>110809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3529"/>
          <a:ext cx="8382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110809</xdr:rowOff>
    </xdr:from>
    <xdr:to>
      <xdr:col>50</xdr:col>
      <xdr:colOff>114300</xdr:colOff>
      <xdr:row>78</xdr:row>
      <xdr:rowOff>141746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83909"/>
          <a:ext cx="889000" cy="3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19986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564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84520</xdr:rowOff>
    </xdr:from>
    <xdr:to>
      <xdr:col>45</xdr:col>
      <xdr:colOff>177800</xdr:colOff>
      <xdr:row>78</xdr:row>
      <xdr:rowOff>141746</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457620"/>
          <a:ext cx="8890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14132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21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84520</xdr:rowOff>
    </xdr:from>
    <xdr:to>
      <xdr:col>41</xdr:col>
      <xdr:colOff>50800</xdr:colOff>
      <xdr:row>78</xdr:row>
      <xdr:rowOff>132135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457620"/>
          <a:ext cx="889000" cy="4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59629</xdr:rowOff>
    </xdr:from>
    <xdr:to>
      <xdr:col>55</xdr:col>
      <xdr:colOff>50800</xdr:colOff>
      <xdr:row>78</xdr:row>
      <xdr:rowOff>161229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38056</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4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60009</xdr:rowOff>
    </xdr:from>
    <xdr:to>
      <xdr:col>50</xdr:col>
      <xdr:colOff>165100</xdr:colOff>
      <xdr:row>78</xdr:row>
      <xdr:rowOff>161609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6686</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320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90946</xdr:rowOff>
    </xdr:from>
    <xdr:to>
      <xdr:col>46</xdr:col>
      <xdr:colOff>38100</xdr:colOff>
      <xdr:row>79</xdr:row>
      <xdr:rowOff>21096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6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12223</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355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33720</xdr:rowOff>
    </xdr:from>
    <xdr:to>
      <xdr:col>41</xdr:col>
      <xdr:colOff>101600</xdr:colOff>
      <xdr:row>78</xdr:row>
      <xdr:rowOff>135320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0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151847</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1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81335</xdr:rowOff>
    </xdr:from>
    <xdr:to>
      <xdr:col>36</xdr:col>
      <xdr:colOff>165100</xdr:colOff>
      <xdr:row>79</xdr:row>
      <xdr:rowOff>11485</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2612</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5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27098</xdr:rowOff>
    </xdr:from>
    <xdr:to>
      <xdr:col>54</xdr:col>
      <xdr:colOff>189865</xdr:colOff>
      <xdr:row>99</xdr:row>
      <xdr:rowOff>98879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629048"/>
          <a:ext cx="1270" cy="1443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145225</xdr:rowOff>
    </xdr:from>
    <xdr:ext cx="599010"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40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27098</xdr:rowOff>
    </xdr:from>
    <xdr:to>
      <xdr:col>55</xdr:col>
      <xdr:colOff>88900</xdr:colOff>
      <xdr:row>91</xdr:row>
      <xdr:rowOff>27098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629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52908</xdr:rowOff>
    </xdr:from>
    <xdr:to>
      <xdr:col>55</xdr:col>
      <xdr:colOff>0</xdr:colOff>
      <xdr:row>98</xdr:row>
      <xdr:rowOff>71523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855008"/>
          <a:ext cx="8382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65437</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24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42560</xdr:rowOff>
    </xdr:from>
    <xdr:to>
      <xdr:col>55</xdr:col>
      <xdr:colOff>50800</xdr:colOff>
      <xdr:row>97</xdr:row>
      <xdr:rowOff>144160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67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166534</xdr:rowOff>
    </xdr:from>
    <xdr:to>
      <xdr:col>50</xdr:col>
      <xdr:colOff>114300</xdr:colOff>
      <xdr:row>98</xdr:row>
      <xdr:rowOff>52908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797184"/>
          <a:ext cx="889000" cy="5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84644</xdr:rowOff>
    </xdr:from>
    <xdr:to>
      <xdr:col>50</xdr:col>
      <xdr:colOff>165100</xdr:colOff>
      <xdr:row>98</xdr:row>
      <xdr:rowOff>14794</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715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31321</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490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166534</xdr:rowOff>
    </xdr:from>
    <xdr:to>
      <xdr:col>45</xdr:col>
      <xdr:colOff>177800</xdr:colOff>
      <xdr:row>97</xdr:row>
      <xdr:rowOff>168514</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797184"/>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33231</xdr:rowOff>
    </xdr:from>
    <xdr:to>
      <xdr:col>46</xdr:col>
      <xdr:colOff>38100</xdr:colOff>
      <xdr:row>97</xdr:row>
      <xdr:rowOff>134831</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151358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39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168514</xdr:rowOff>
    </xdr:from>
    <xdr:to>
      <xdr:col>41</xdr:col>
      <xdr:colOff>50800</xdr:colOff>
      <xdr:row>98</xdr:row>
      <xdr:rowOff>113258</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799164"/>
          <a:ext cx="889000" cy="11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64047</xdr:rowOff>
    </xdr:from>
    <xdr:to>
      <xdr:col>41</xdr:col>
      <xdr:colOff>101600</xdr:colOff>
      <xdr:row>97</xdr:row>
      <xdr:rowOff>165647</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9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10724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6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37117</xdr:rowOff>
    </xdr:from>
    <xdr:to>
      <xdr:col>36</xdr:col>
      <xdr:colOff>165100</xdr:colOff>
      <xdr:row>97</xdr:row>
      <xdr:rowOff>138717</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155244</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44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20723</xdr:rowOff>
    </xdr:from>
    <xdr:to>
      <xdr:col>55</xdr:col>
      <xdr:colOff>50800</xdr:colOff>
      <xdr:row>98</xdr:row>
      <xdr:rowOff>122323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82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170600</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80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2108</xdr:rowOff>
    </xdr:from>
    <xdr:to>
      <xdr:col>50</xdr:col>
      <xdr:colOff>165100</xdr:colOff>
      <xdr:row>98</xdr:row>
      <xdr:rowOff>103708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80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94835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89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115734</xdr:rowOff>
    </xdr:from>
    <xdr:to>
      <xdr:col>46</xdr:col>
      <xdr:colOff>38100</xdr:colOff>
      <xdr:row>98</xdr:row>
      <xdr:rowOff>45884</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746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37011</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83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117714</xdr:rowOff>
    </xdr:from>
    <xdr:to>
      <xdr:col>41</xdr:col>
      <xdr:colOff>101600</xdr:colOff>
      <xdr:row>98</xdr:row>
      <xdr:rowOff>47864</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38991</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4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62458</xdr:rowOff>
    </xdr:from>
    <xdr:to>
      <xdr:col>36</xdr:col>
      <xdr:colOff>165100</xdr:colOff>
      <xdr:row>98</xdr:row>
      <xdr:rowOff>164058</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6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155185</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5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95139</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1689"/>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85162</xdr:rowOff>
    </xdr:from>
    <xdr:to>
      <xdr:col>81</xdr:col>
      <xdr:colOff>50800</xdr:colOff>
      <xdr:row>39</xdr:row>
      <xdr:rowOff>95139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771712"/>
          <a:ext cx="889000" cy="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85162</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7717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44339</xdr:rowOff>
    </xdr:from>
    <xdr:to>
      <xdr:col>81</xdr:col>
      <xdr:colOff>101600</xdr:colOff>
      <xdr:row>39</xdr:row>
      <xdr:rowOff>145939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137066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92017" y="6823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34362</xdr:rowOff>
    </xdr:from>
    <xdr:to>
      <xdr:col>76</xdr:col>
      <xdr:colOff>165100</xdr:colOff>
      <xdr:row>39</xdr:row>
      <xdr:rowOff>135962</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127089</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3017" y="6813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16675</xdr:rowOff>
    </xdr:from>
    <xdr:to>
      <xdr:col>85</xdr:col>
      <xdr:colOff>127000</xdr:colOff>
      <xdr:row>75</xdr:row>
      <xdr:rowOff>37573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875425"/>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16675</xdr:rowOff>
    </xdr:from>
    <xdr:to>
      <xdr:col>81</xdr:col>
      <xdr:colOff>50800</xdr:colOff>
      <xdr:row>75</xdr:row>
      <xdr:rowOff>33801</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2875425"/>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33801</xdr:rowOff>
    </xdr:from>
    <xdr:to>
      <xdr:col>76</xdr:col>
      <xdr:colOff>114300</xdr:colOff>
      <xdr:row>75</xdr:row>
      <xdr:rowOff>56794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892551"/>
          <a:ext cx="889000" cy="2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56794</xdr:rowOff>
    </xdr:from>
    <xdr:to>
      <xdr:col>71</xdr:col>
      <xdr:colOff>177800</xdr:colOff>
      <xdr:row>75</xdr:row>
      <xdr:rowOff>68300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915544"/>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131475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64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158223</xdr:rowOff>
    </xdr:from>
    <xdr:to>
      <xdr:col>85</xdr:col>
      <xdr:colOff>177800</xdr:colOff>
      <xdr:row>75</xdr:row>
      <xdr:rowOff>88373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4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9650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69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137325</xdr:rowOff>
    </xdr:from>
    <xdr:to>
      <xdr:col>81</xdr:col>
      <xdr:colOff>101600</xdr:colOff>
      <xdr:row>75</xdr:row>
      <xdr:rowOff>67475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84002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5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154451</xdr:rowOff>
    </xdr:from>
    <xdr:to>
      <xdr:col>76</xdr:col>
      <xdr:colOff>165100</xdr:colOff>
      <xdr:row>75</xdr:row>
      <xdr:rowOff>84601</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84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101128</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61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5994</xdr:rowOff>
    </xdr:from>
    <xdr:to>
      <xdr:col>72</xdr:col>
      <xdr:colOff>38100</xdr:colOff>
      <xdr:row>75</xdr:row>
      <xdr:rowOff>107594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6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124121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3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17500</xdr:rowOff>
    </xdr:from>
    <xdr:to>
      <xdr:col>67</xdr:col>
      <xdr:colOff>101600</xdr:colOff>
      <xdr:row>75</xdr:row>
      <xdr:rowOff>119100</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110227</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9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a:extLst>
            <a:ext uri="{FF2B5EF4-FFF2-40B4-BE49-F238E27FC236}">
              <a16:creationId xmlns:a16="http://schemas.microsoft.com/office/drawing/2014/main" id="{00000000-0008-0000-0600-0000B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90" name="積立金最小値テキスト">
          <a:extLst>
            <a:ext uri="{FF2B5EF4-FFF2-40B4-BE49-F238E27FC236}">
              <a16:creationId xmlns:a16="http://schemas.microsoft.com/office/drawing/2014/main" id="{00000000-0008-0000-0600-0000B2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92" name="積立金最大値テキスト">
          <a:extLst>
            <a:ext uri="{FF2B5EF4-FFF2-40B4-BE49-F238E27FC236}">
              <a16:creationId xmlns:a16="http://schemas.microsoft.com/office/drawing/2014/main" id="{00000000-0008-0000-0600-0000B4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159314</xdr:rowOff>
    </xdr:from>
    <xdr:to>
      <xdr:col>85</xdr:col>
      <xdr:colOff>127000</xdr:colOff>
      <xdr:row>99</xdr:row>
      <xdr:rowOff>19479</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5481300" y="16961414"/>
          <a:ext cx="838200" cy="3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95" name="積立金平均値テキスト">
          <a:extLst>
            <a:ext uri="{FF2B5EF4-FFF2-40B4-BE49-F238E27FC236}">
              <a16:creationId xmlns:a16="http://schemas.microsoft.com/office/drawing/2014/main" id="{00000000-0008-0000-0600-0000B7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108038</xdr:rowOff>
    </xdr:from>
    <xdr:to>
      <xdr:col>81</xdr:col>
      <xdr:colOff>50800</xdr:colOff>
      <xdr:row>99</xdr:row>
      <xdr:rowOff>19479</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a:off x="14592300" y="16910138"/>
          <a:ext cx="889000" cy="82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108038</xdr:rowOff>
    </xdr:from>
    <xdr:to>
      <xdr:col>76</xdr:col>
      <xdr:colOff>114300</xdr:colOff>
      <xdr:row>99</xdr:row>
      <xdr:rowOff>42077</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flipV="1">
          <a:off x="13703300" y="16910138"/>
          <a:ext cx="889000" cy="10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13029</xdr:rowOff>
    </xdr:from>
    <xdr:to>
      <xdr:col>71</xdr:col>
      <xdr:colOff>177800</xdr:colOff>
      <xdr:row>99</xdr:row>
      <xdr:rowOff>42077</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a:off x="12814300" y="16986579"/>
          <a:ext cx="889000" cy="29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108514</xdr:rowOff>
    </xdr:from>
    <xdr:to>
      <xdr:col>85</xdr:col>
      <xdr:colOff>177800</xdr:colOff>
      <xdr:row>99</xdr:row>
      <xdr:rowOff>38664</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6268700" y="1691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25208</xdr:rowOff>
    </xdr:from>
    <xdr:ext cx="534377" cy="259045"/>
    <xdr:sp macro="" textlink="">
      <xdr:nvSpPr>
        <xdr:cNvPr id="714" name="積立金該当値テキスト">
          <a:extLst>
            <a:ext uri="{FF2B5EF4-FFF2-40B4-BE49-F238E27FC236}">
              <a16:creationId xmlns:a16="http://schemas.microsoft.com/office/drawing/2014/main" id="{00000000-0008-0000-0600-0000CA020000}"/>
            </a:ext>
          </a:extLst>
        </xdr:cNvPr>
        <xdr:cNvSpPr txBox="1"/>
      </xdr:nvSpPr>
      <xdr:spPr>
        <a:xfrm>
          <a:off x="16370300" y="1682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140129</xdr:rowOff>
    </xdr:from>
    <xdr:to>
      <xdr:col>81</xdr:col>
      <xdr:colOff>101600</xdr:colOff>
      <xdr:row>99</xdr:row>
      <xdr:rowOff>70279</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5430500" y="1694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61406</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5246428" y="1703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57238</xdr:rowOff>
    </xdr:from>
    <xdr:to>
      <xdr:col>76</xdr:col>
      <xdr:colOff>165100</xdr:colOff>
      <xdr:row>98</xdr:row>
      <xdr:rowOff>158838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4541500" y="168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149965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4325111" y="169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162727</xdr:rowOff>
    </xdr:from>
    <xdr:to>
      <xdr:col>72</xdr:col>
      <xdr:colOff>38100</xdr:colOff>
      <xdr:row>99</xdr:row>
      <xdr:rowOff>92877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3652500" y="1696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84004</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3514017" y="17057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133679</xdr:rowOff>
    </xdr:from>
    <xdr:to>
      <xdr:col>67</xdr:col>
      <xdr:colOff>101600</xdr:colOff>
      <xdr:row>99</xdr:row>
      <xdr:rowOff>63829</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2763500" y="1693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54956</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2579428" y="1702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156273</xdr:rowOff>
    </xdr:from>
    <xdr:to>
      <xdr:col>116</xdr:col>
      <xdr:colOff>63500</xdr:colOff>
      <xdr:row>38</xdr:row>
      <xdr:rowOff>107315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1323300" y="6157023"/>
          <a:ext cx="838200" cy="4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74168</xdr:rowOff>
    </xdr:from>
    <xdr:to>
      <xdr:col>111</xdr:col>
      <xdr:colOff>177800</xdr:colOff>
      <xdr:row>35</xdr:row>
      <xdr:rowOff>156273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074918"/>
          <a:ext cx="889000" cy="8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89044</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4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74168</xdr:rowOff>
    </xdr:from>
    <xdr:to>
      <xdr:col>107</xdr:col>
      <xdr:colOff>50800</xdr:colOff>
      <xdr:row>36</xdr:row>
      <xdr:rowOff>61404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9545300" y="6074918"/>
          <a:ext cx="889000" cy="15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68280</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199428" y="641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61404</xdr:rowOff>
    </xdr:from>
    <xdr:to>
      <xdr:col>102</xdr:col>
      <xdr:colOff>114300</xdr:colOff>
      <xdr:row>39</xdr:row>
      <xdr:rowOff>44450</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233604"/>
          <a:ext cx="889000" cy="49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166197</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10428" y="633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56515</xdr:rowOff>
    </xdr:from>
    <xdr:to>
      <xdr:col>116</xdr:col>
      <xdr:colOff>114300</xdr:colOff>
      <xdr:row>38</xdr:row>
      <xdr:rowOff>158115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657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142892</xdr:rowOff>
    </xdr:from>
    <xdr:ext cx="378565"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64865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105473</xdr:rowOff>
    </xdr:from>
    <xdr:to>
      <xdr:col>112</xdr:col>
      <xdr:colOff>38100</xdr:colOff>
      <xdr:row>36</xdr:row>
      <xdr:rowOff>35623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10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52150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88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23368</xdr:rowOff>
    </xdr:from>
    <xdr:to>
      <xdr:col>107</xdr:col>
      <xdr:colOff>101600</xdr:colOff>
      <xdr:row>35</xdr:row>
      <xdr:rowOff>124968</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024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141495</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79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10604</xdr:rowOff>
    </xdr:from>
    <xdr:to>
      <xdr:col>102</xdr:col>
      <xdr:colOff>165100</xdr:colOff>
      <xdr:row>36</xdr:row>
      <xdr:rowOff>112204</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18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128731</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95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96560</xdr:rowOff>
    </xdr:from>
    <xdr:to>
      <xdr:col>116</xdr:col>
      <xdr:colOff>63500</xdr:colOff>
      <xdr:row>59</xdr:row>
      <xdr:rowOff>96560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2121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96234</xdr:rowOff>
    </xdr:from>
    <xdr:to>
      <xdr:col>111</xdr:col>
      <xdr:colOff>177800</xdr:colOff>
      <xdr:row>59</xdr:row>
      <xdr:rowOff>96560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211784"/>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96234</xdr:rowOff>
    </xdr:from>
    <xdr:to>
      <xdr:col>107</xdr:col>
      <xdr:colOff>50800</xdr:colOff>
      <xdr:row>59</xdr:row>
      <xdr:rowOff>96625</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211784"/>
          <a:ext cx="889000" cy="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96625</xdr:rowOff>
    </xdr:from>
    <xdr:to>
      <xdr:col>102</xdr:col>
      <xdr:colOff>114300</xdr:colOff>
      <xdr:row>59</xdr:row>
      <xdr:rowOff>96625</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212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96352</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86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45760</xdr:rowOff>
    </xdr:from>
    <xdr:to>
      <xdr:col>116</xdr:col>
      <xdr:colOff>114300</xdr:colOff>
      <xdr:row>59</xdr:row>
      <xdr:rowOff>147360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132137</xdr:rowOff>
    </xdr:from>
    <xdr:ext cx="313932"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76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45760</xdr:rowOff>
    </xdr:from>
    <xdr:to>
      <xdr:col>112</xdr:col>
      <xdr:colOff>38100</xdr:colOff>
      <xdr:row>59</xdr:row>
      <xdr:rowOff>147360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6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138487</xdr:rowOff>
    </xdr:from>
    <xdr:ext cx="313932"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66333" y="102540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45434</xdr:rowOff>
    </xdr:from>
    <xdr:to>
      <xdr:col>107</xdr:col>
      <xdr:colOff>101600</xdr:colOff>
      <xdr:row>59</xdr:row>
      <xdr:rowOff>147034</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6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138161</xdr:rowOff>
    </xdr:from>
    <xdr:ext cx="313932"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77333" y="10253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45825</xdr:rowOff>
    </xdr:from>
    <xdr:to>
      <xdr:col>102</xdr:col>
      <xdr:colOff>165100</xdr:colOff>
      <xdr:row>59</xdr:row>
      <xdr:rowOff>147425</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138552</xdr:rowOff>
    </xdr:from>
    <xdr:ext cx="313932"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88333" y="10254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45825</xdr:rowOff>
    </xdr:from>
    <xdr:to>
      <xdr:col>98</xdr:col>
      <xdr:colOff>38100</xdr:colOff>
      <xdr:row>59</xdr:row>
      <xdr:rowOff>147425</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6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138552</xdr:rowOff>
    </xdr:from>
    <xdr:ext cx="313932"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99333" y="102541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4345</xdr:rowOff>
    </xdr:from>
    <xdr:to>
      <xdr:col>116</xdr:col>
      <xdr:colOff>63500</xdr:colOff>
      <xdr:row>76</xdr:row>
      <xdr:rowOff>77566</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1323300" y="13034545"/>
          <a:ext cx="838200" cy="7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146547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2833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4345</xdr:rowOff>
    </xdr:from>
    <xdr:to>
      <xdr:col>111</xdr:col>
      <xdr:colOff>177800</xdr:colOff>
      <xdr:row>76</xdr:row>
      <xdr:rowOff>27251</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flipV="1">
          <a:off x="20434300" y="13034545"/>
          <a:ext cx="889000" cy="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17354</xdr:rowOff>
    </xdr:from>
    <xdr:to>
      <xdr:col>107</xdr:col>
      <xdr:colOff>50800</xdr:colOff>
      <xdr:row>76</xdr:row>
      <xdr:rowOff>27251</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3047554"/>
          <a:ext cx="889000" cy="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11981</xdr:rowOff>
    </xdr:from>
    <xdr:to>
      <xdr:col>102</xdr:col>
      <xdr:colOff>114300</xdr:colOff>
      <xdr:row>76</xdr:row>
      <xdr:rowOff>17354</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656300" y="12699281"/>
          <a:ext cx="889000" cy="34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26766</xdr:rowOff>
    </xdr:from>
    <xdr:to>
      <xdr:col>116</xdr:col>
      <xdr:colOff>114300</xdr:colOff>
      <xdr:row>76</xdr:row>
      <xdr:rowOff>128366</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305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5193</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30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124996</xdr:rowOff>
    </xdr:from>
    <xdr:to>
      <xdr:col>112</xdr:col>
      <xdr:colOff>38100</xdr:colOff>
      <xdr:row>76</xdr:row>
      <xdr:rowOff>55147</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98374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71673</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7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147901</xdr:rowOff>
    </xdr:from>
    <xdr:to>
      <xdr:col>107</xdr:col>
      <xdr:colOff>101600</xdr:colOff>
      <xdr:row>76</xdr:row>
      <xdr:rowOff>78051</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300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94579</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78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138003</xdr:rowOff>
    </xdr:from>
    <xdr:to>
      <xdr:col>102</xdr:col>
      <xdr:colOff>165100</xdr:colOff>
      <xdr:row>76</xdr:row>
      <xdr:rowOff>68154</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9967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84680</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77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132631</xdr:rowOff>
    </xdr:from>
    <xdr:to>
      <xdr:col>98</xdr:col>
      <xdr:colOff>38100</xdr:colOff>
      <xdr:row>74</xdr:row>
      <xdr:rowOff>62781</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64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79308</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423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歳出総額に占める構成比は、義務的経費</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人件費、扶助費、公債費）が</a:t>
          </a:r>
          <a:r>
            <a:rPr kumimoji="1" lang="en-US" altLang="ja-JP" sz="1100">
              <a:latin typeface="ＭＳ Ｐゴシック" panose="020B0600070205080204" pitchFamily="50" charset="-128"/>
              <a:ea typeface="ＭＳ Ｐゴシック" panose="020B0600070205080204" pitchFamily="50" charset="-128"/>
            </a:rPr>
            <a:t>48.2</a:t>
          </a:r>
          <a:r>
            <a:rPr kumimoji="1" lang="ja-JP" altLang="en-US" sz="1100">
              <a:latin typeface="ＭＳ Ｐゴシック" panose="020B0600070205080204" pitchFamily="50" charset="-128"/>
              <a:ea typeface="ＭＳ Ｐゴシック" panose="020B0600070205080204" pitchFamily="50" charset="-128"/>
            </a:rPr>
            <a:t>％、投資的経費（普通建設事業費、災害復旧事業費）が</a:t>
          </a:r>
          <a:r>
            <a:rPr kumimoji="1" lang="en-US" altLang="ja-JP" sz="1100">
              <a:latin typeface="ＭＳ Ｐゴシック" panose="020B0600070205080204" pitchFamily="50" charset="-128"/>
              <a:ea typeface="ＭＳ Ｐゴシック" panose="020B0600070205080204" pitchFamily="50" charset="-128"/>
            </a:rPr>
            <a:t>9.3%</a:t>
          </a:r>
          <a:r>
            <a:rPr kumimoji="1" lang="ja-JP" altLang="en-US" sz="1100">
              <a:latin typeface="ＭＳ Ｐゴシック" panose="020B0600070205080204" pitchFamily="50" charset="-128"/>
              <a:ea typeface="ＭＳ Ｐゴシック" panose="020B0600070205080204" pitchFamily="50" charset="-128"/>
            </a:rPr>
            <a:t>、その他経費（物件費、維持補修費、補助費等など）が</a:t>
          </a:r>
          <a:r>
            <a:rPr kumimoji="1" lang="en-US" altLang="ja-JP" sz="1100">
              <a:latin typeface="ＭＳ Ｐゴシック" panose="020B0600070205080204" pitchFamily="50" charset="-128"/>
              <a:ea typeface="ＭＳ Ｐゴシック" panose="020B0600070205080204" pitchFamily="50" charset="-128"/>
            </a:rPr>
            <a:t>42.5%</a:t>
          </a:r>
          <a:r>
            <a:rPr kumimoji="1" lang="ja-JP" altLang="en-US" sz="1100">
              <a:latin typeface="ＭＳ Ｐゴシック" panose="020B0600070205080204" pitchFamily="50" charset="-128"/>
              <a:ea typeface="ＭＳ Ｐゴシック" panose="020B0600070205080204" pitchFamily="50" charset="-128"/>
            </a:rPr>
            <a:t>となった、義務的経費については、人件費において人勧に基づく給与改定や会計年度任用職員への遡及適用等による増、扶助費においては、障害者総合支援法にかかる自立支援給付サービス費および低所得世帯等に対する給付金事業の実施により増となっている。投資的経費としては、大谷公園野球場改修工事の完了による減少要因がある一方で、大谷体育館屋根改修工事及び照明器具改修工事および必佐学童保育所増設工事等の増が大きく影響し、全体的に増加となった。その他経費においては、地域経済緊急支援事業おける商品券配布事業等やコロナウイルスワクチン接種事業の縮小に伴う減などの影響による物件費の減がある一方、補助費等において、特別会計の企業会計への移行に伴う増やコロナワクチン接種事業の国庫補助金の精算返還金に伴う増、また、積立金についても、教育施設整備資金積立基金積立金や子育て未来基金積立金の増があったことから、その他の経費全体として大幅に増加することとなった。</a:t>
          </a:r>
        </a:p>
        <a:p>
          <a:r>
            <a:rPr kumimoji="1" lang="ja-JP" altLang="en-US" sz="1100">
              <a:latin typeface="ＭＳ Ｐゴシック" panose="020B0600070205080204" pitchFamily="50" charset="-128"/>
              <a:ea typeface="ＭＳ Ｐゴシック" panose="020B0600070205080204" pitchFamily="50" charset="-128"/>
            </a:rPr>
            <a:t>　住民一人当たりの性質別歳出決算額については、類似団体と比較して、人件費および扶助費等で高い水準を示している。まず、人件費については、時間外手当が増加傾向にあること、行政需要の増加や業務の多様化に伴い職員数が増加傾向にあること、当町の地理的要因等により公共施設を多く保有していることから、施設管理のための人員が必要なこと、あわせて会計年度任用職員制度導入による人件費が増加傾向にあることにより高い水準を示していると考えられる。扶助費についても、住民一人当たり</a:t>
          </a:r>
          <a:r>
            <a:rPr kumimoji="1" lang="en-US" altLang="ja-JP" sz="1100">
              <a:latin typeface="ＭＳ Ｐゴシック" panose="020B0600070205080204" pitchFamily="50" charset="-128"/>
              <a:ea typeface="ＭＳ Ｐゴシック" panose="020B0600070205080204" pitchFamily="50" charset="-128"/>
            </a:rPr>
            <a:t>90,539</a:t>
          </a:r>
          <a:r>
            <a:rPr kumimoji="1" lang="ja-JP" altLang="en-US" sz="1100">
              <a:latin typeface="ＭＳ Ｐゴシック" panose="020B0600070205080204" pitchFamily="50" charset="-128"/>
              <a:ea typeface="ＭＳ Ｐゴシック" panose="020B0600070205080204" pitchFamily="50" charset="-128"/>
            </a:rPr>
            <a:t>円と類似団体平均（</a:t>
          </a:r>
          <a:r>
            <a:rPr kumimoji="1" lang="en-US" altLang="ja-JP" sz="1100">
              <a:latin typeface="ＭＳ Ｐゴシック" panose="020B0600070205080204" pitchFamily="50" charset="-128"/>
              <a:ea typeface="ＭＳ Ｐゴシック" panose="020B0600070205080204" pitchFamily="50" charset="-128"/>
            </a:rPr>
            <a:t>82,347</a:t>
          </a:r>
          <a:r>
            <a:rPr kumimoji="1" lang="ja-JP" altLang="en-US" sz="1100">
              <a:latin typeface="ＭＳ Ｐゴシック" panose="020B0600070205080204" pitchFamily="50" charset="-128"/>
              <a:ea typeface="ＭＳ Ｐゴシック" panose="020B0600070205080204" pitchFamily="50" charset="-128"/>
            </a:rPr>
            <a:t>円）を上回っており、福祉サービスの給付等が充実していると考えられる。</a:t>
          </a:r>
        </a:p>
        <a:p>
          <a:r>
            <a:rPr kumimoji="1" lang="ja-JP" altLang="en-US" sz="1100">
              <a:latin typeface="ＭＳ Ｐゴシック" panose="020B0600070205080204" pitchFamily="50" charset="-128"/>
              <a:ea typeface="ＭＳ Ｐゴシック" panose="020B0600070205080204" pitchFamily="50" charset="-128"/>
            </a:rPr>
            <a:t>　今後についても、人件費や扶助費等の義務的経費の増、電算システムの保守料等の固定化した物件費等、各性質別歳出額の増加が見込まれることから、限られた行政資源の中において、住民のニーズ等を的確に把握し、適正な資源配分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滋賀県日野町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20,861
19,961
117.60
10,740,079
10,088,358
624,324
6,317,163
7,739,522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31877</xdr:rowOff>
    </xdr:from>
    <xdr:to>
      <xdr:col>24</xdr:col>
      <xdr:colOff>63500</xdr:colOff>
      <xdr:row>34</xdr:row>
      <xdr:rowOff>119888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861177"/>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106934</xdr:rowOff>
    </xdr:from>
    <xdr:to>
      <xdr:col>19</xdr:col>
      <xdr:colOff>177800</xdr:colOff>
      <xdr:row>34</xdr:row>
      <xdr:rowOff>119888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36234"/>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58547</xdr:rowOff>
    </xdr:from>
    <xdr:to>
      <xdr:col>15</xdr:col>
      <xdr:colOff>50800</xdr:colOff>
      <xdr:row>34</xdr:row>
      <xdr:rowOff>106934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887847"/>
          <a:ext cx="889000" cy="48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31115</xdr:rowOff>
    </xdr:from>
    <xdr:to>
      <xdr:col>10</xdr:col>
      <xdr:colOff>114300</xdr:colOff>
      <xdr:row>34</xdr:row>
      <xdr:rowOff>58547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860415"/>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152527</xdr:rowOff>
    </xdr:from>
    <xdr:to>
      <xdr:col>24</xdr:col>
      <xdr:colOff>114300</xdr:colOff>
      <xdr:row>34</xdr:row>
      <xdr:rowOff>82677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3954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66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69088</xdr:rowOff>
    </xdr:from>
    <xdr:to>
      <xdr:col>20</xdr:col>
      <xdr:colOff>38100</xdr:colOff>
      <xdr:row>34</xdr:row>
      <xdr:rowOff>170688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89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673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56134</xdr:rowOff>
    </xdr:from>
    <xdr:to>
      <xdr:col>15</xdr:col>
      <xdr:colOff>101600</xdr:colOff>
      <xdr:row>34</xdr:row>
      <xdr:rowOff>157734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8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2811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66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7747</xdr:rowOff>
    </xdr:from>
    <xdr:to>
      <xdr:col>10</xdr:col>
      <xdr:colOff>165100</xdr:colOff>
      <xdr:row>34</xdr:row>
      <xdr:rowOff>109347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83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125874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612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151765</xdr:rowOff>
    </xdr:from>
    <xdr:to>
      <xdr:col>6</xdr:col>
      <xdr:colOff>38100</xdr:colOff>
      <xdr:row>34</xdr:row>
      <xdr:rowOff>81915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9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98442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6569</xdr:rowOff>
    </xdr:from>
    <xdr:to>
      <xdr:col>24</xdr:col>
      <xdr:colOff>63500</xdr:colOff>
      <xdr:row>59</xdr:row>
      <xdr:rowOff>13339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122119"/>
          <a:ext cx="838200" cy="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3594</xdr:rowOff>
    </xdr:from>
    <xdr:to>
      <xdr:col>19</xdr:col>
      <xdr:colOff>177800</xdr:colOff>
      <xdr:row>59</xdr:row>
      <xdr:rowOff>6569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10119144"/>
          <a:ext cx="889000" cy="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31713</xdr:rowOff>
    </xdr:from>
    <xdr:to>
      <xdr:col>15</xdr:col>
      <xdr:colOff>50800</xdr:colOff>
      <xdr:row>59</xdr:row>
      <xdr:rowOff>3594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975813"/>
          <a:ext cx="889000" cy="1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27274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9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31713</xdr:rowOff>
    </xdr:from>
    <xdr:to>
      <xdr:col>10</xdr:col>
      <xdr:colOff>114300</xdr:colOff>
      <xdr:row>59</xdr:row>
      <xdr:rowOff>24068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75813"/>
          <a:ext cx="889000" cy="16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64869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66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133989</xdr:rowOff>
    </xdr:from>
    <xdr:to>
      <xdr:col>24</xdr:col>
      <xdr:colOff>114300</xdr:colOff>
      <xdr:row>59</xdr:row>
      <xdr:rowOff>64139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48916</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127219</xdr:rowOff>
    </xdr:from>
    <xdr:to>
      <xdr:col>20</xdr:col>
      <xdr:colOff>38100</xdr:colOff>
      <xdr:row>59</xdr:row>
      <xdr:rowOff>57369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7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48496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6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124244</xdr:rowOff>
    </xdr:from>
    <xdr:to>
      <xdr:col>15</xdr:col>
      <xdr:colOff>101600</xdr:colOff>
      <xdr:row>59</xdr:row>
      <xdr:rowOff>54394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100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45521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61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152363</xdr:rowOff>
    </xdr:from>
    <xdr:to>
      <xdr:col>10</xdr:col>
      <xdr:colOff>165100</xdr:colOff>
      <xdr:row>58</xdr:row>
      <xdr:rowOff>82513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73640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10017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144718</xdr:rowOff>
    </xdr:from>
    <xdr:to>
      <xdr:col>6</xdr:col>
      <xdr:colOff>38100</xdr:colOff>
      <xdr:row>59</xdr:row>
      <xdr:rowOff>74868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8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65995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2172</xdr:rowOff>
    </xdr:from>
    <xdr:to>
      <xdr:col>24</xdr:col>
      <xdr:colOff>63500</xdr:colOff>
      <xdr:row>76</xdr:row>
      <xdr:rowOff>8217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60922"/>
          <a:ext cx="838200" cy="1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44683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74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147180</xdr:rowOff>
    </xdr:from>
    <xdr:to>
      <xdr:col>19</xdr:col>
      <xdr:colOff>177800</xdr:colOff>
      <xdr:row>76</xdr:row>
      <xdr:rowOff>8217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834480"/>
          <a:ext cx="889000" cy="2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147180</xdr:rowOff>
    </xdr:from>
    <xdr:to>
      <xdr:col>15</xdr:col>
      <xdr:colOff>50800</xdr:colOff>
      <xdr:row>77</xdr:row>
      <xdr:rowOff>38303</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834480"/>
          <a:ext cx="889000" cy="4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123589</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38303</xdr:rowOff>
    </xdr:from>
    <xdr:to>
      <xdr:col>10</xdr:col>
      <xdr:colOff>114300</xdr:colOff>
      <xdr:row>77</xdr:row>
      <xdr:rowOff>129845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239953"/>
          <a:ext cx="889000" cy="91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91127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464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132960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50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122822</xdr:rowOff>
    </xdr:from>
    <xdr:to>
      <xdr:col>24</xdr:col>
      <xdr:colOff>114300</xdr:colOff>
      <xdr:row>75</xdr:row>
      <xdr:rowOff>52972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810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145699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61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128867</xdr:rowOff>
    </xdr:from>
    <xdr:to>
      <xdr:col>20</xdr:col>
      <xdr:colOff>38100</xdr:colOff>
      <xdr:row>76</xdr:row>
      <xdr:rowOff>59017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98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75544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96380</xdr:rowOff>
    </xdr:from>
    <xdr:to>
      <xdr:col>15</xdr:col>
      <xdr:colOff>101600</xdr:colOff>
      <xdr:row>75</xdr:row>
      <xdr:rowOff>26530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7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43057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558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158953</xdr:rowOff>
    </xdr:from>
    <xdr:to>
      <xdr:col>10</xdr:col>
      <xdr:colOff>165100</xdr:colOff>
      <xdr:row>77</xdr:row>
      <xdr:rowOff>89103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105630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964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79045</xdr:rowOff>
    </xdr:from>
    <xdr:to>
      <xdr:col>6</xdr:col>
      <xdr:colOff>38100</xdr:colOff>
      <xdr:row>78</xdr:row>
      <xdr:rowOff>9195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25722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055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79997</xdr:rowOff>
    </xdr:from>
    <xdr:to>
      <xdr:col>24</xdr:col>
      <xdr:colOff>63500</xdr:colOff>
      <xdr:row>95</xdr:row>
      <xdr:rowOff>118097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367747"/>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167364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112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105448</xdr:rowOff>
    </xdr:from>
    <xdr:to>
      <xdr:col>19</xdr:col>
      <xdr:colOff>177800</xdr:colOff>
      <xdr:row>95</xdr:row>
      <xdr:rowOff>118097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393198"/>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10431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5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105448</xdr:rowOff>
    </xdr:from>
    <xdr:to>
      <xdr:col>15</xdr:col>
      <xdr:colOff>50800</xdr:colOff>
      <xdr:row>97</xdr:row>
      <xdr:rowOff>21780</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393198"/>
          <a:ext cx="889000" cy="25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170679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594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21780</xdr:rowOff>
    </xdr:from>
    <xdr:to>
      <xdr:col>10</xdr:col>
      <xdr:colOff>114300</xdr:colOff>
      <xdr:row>97</xdr:row>
      <xdr:rowOff>26657</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652430"/>
          <a:ext cx="889000" cy="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29197</xdr:rowOff>
    </xdr:from>
    <xdr:to>
      <xdr:col>24</xdr:col>
      <xdr:colOff>114300</xdr:colOff>
      <xdr:row>95</xdr:row>
      <xdr:rowOff>130797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31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7624</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295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67297</xdr:rowOff>
    </xdr:from>
    <xdr:to>
      <xdr:col>20</xdr:col>
      <xdr:colOff>38100</xdr:colOff>
      <xdr:row>95</xdr:row>
      <xdr:rowOff>168897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3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160024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44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54648</xdr:rowOff>
    </xdr:from>
    <xdr:to>
      <xdr:col>15</xdr:col>
      <xdr:colOff>101600</xdr:colOff>
      <xdr:row>95</xdr:row>
      <xdr:rowOff>156248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34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147375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43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142430</xdr:rowOff>
    </xdr:from>
    <xdr:to>
      <xdr:col>10</xdr:col>
      <xdr:colOff>165100</xdr:colOff>
      <xdr:row>97</xdr:row>
      <xdr:rowOff>72580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60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63707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69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147307</xdr:rowOff>
    </xdr:from>
    <xdr:to>
      <xdr:col>6</xdr:col>
      <xdr:colOff>38100</xdr:colOff>
      <xdr:row>97</xdr:row>
      <xdr:rowOff>77457</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0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68584</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69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79883</xdr:rowOff>
    </xdr:from>
    <xdr:to>
      <xdr:col>55</xdr:col>
      <xdr:colOff>0</xdr:colOff>
      <xdr:row>37</xdr:row>
      <xdr:rowOff>142367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423533"/>
          <a:ext cx="8382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49801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93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142367</xdr:rowOff>
    </xdr:from>
    <xdr:to>
      <xdr:col>50</xdr:col>
      <xdr:colOff>114300</xdr:colOff>
      <xdr:row>38</xdr:row>
      <xdr:rowOff>37211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486017"/>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37211</xdr:rowOff>
    </xdr:from>
    <xdr:to>
      <xdr:col>45</xdr:col>
      <xdr:colOff>177800</xdr:colOff>
      <xdr:row>38</xdr:row>
      <xdr:rowOff>39116</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552311"/>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38735</xdr:rowOff>
    </xdr:from>
    <xdr:to>
      <xdr:col>41</xdr:col>
      <xdr:colOff>50800</xdr:colOff>
      <xdr:row>38</xdr:row>
      <xdr:rowOff>39116</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553835"/>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29083</xdr:rowOff>
    </xdr:from>
    <xdr:to>
      <xdr:col>55</xdr:col>
      <xdr:colOff>50800</xdr:colOff>
      <xdr:row>37</xdr:row>
      <xdr:rowOff>130683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372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51960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224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91567</xdr:rowOff>
    </xdr:from>
    <xdr:to>
      <xdr:col>50</xdr:col>
      <xdr:colOff>165100</xdr:colOff>
      <xdr:row>38</xdr:row>
      <xdr:rowOff>21717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43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12844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52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157861</xdr:rowOff>
    </xdr:from>
    <xdr:to>
      <xdr:col>46</xdr:col>
      <xdr:colOff>38100</xdr:colOff>
      <xdr:row>38</xdr:row>
      <xdr:rowOff>88011</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0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79138</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594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159766</xdr:rowOff>
    </xdr:from>
    <xdr:to>
      <xdr:col>41</xdr:col>
      <xdr:colOff>101600</xdr:colOff>
      <xdr:row>38</xdr:row>
      <xdr:rowOff>89916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81043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159385</xdr:rowOff>
    </xdr:from>
    <xdr:to>
      <xdr:col>36</xdr:col>
      <xdr:colOff>165100</xdr:colOff>
      <xdr:row>38</xdr:row>
      <xdr:rowOff>89535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80662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595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102153</xdr:rowOff>
    </xdr:from>
    <xdr:to>
      <xdr:col>55</xdr:col>
      <xdr:colOff>0</xdr:colOff>
      <xdr:row>56</xdr:row>
      <xdr:rowOff>102819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9639300" y="9703353"/>
          <a:ext cx="8382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123677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72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102819</xdr:rowOff>
    </xdr:from>
    <xdr:to>
      <xdr:col>50</xdr:col>
      <xdr:colOff>114300</xdr:colOff>
      <xdr:row>56</xdr:row>
      <xdr:rowOff>170199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8750300" y="9704019"/>
          <a:ext cx="889000" cy="67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76966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8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168142</xdr:rowOff>
    </xdr:from>
    <xdr:to>
      <xdr:col>45</xdr:col>
      <xdr:colOff>177800</xdr:colOff>
      <xdr:row>56</xdr:row>
      <xdr:rowOff>170199</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7861300" y="9769342"/>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80833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8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103219</xdr:rowOff>
    </xdr:from>
    <xdr:to>
      <xdr:col>41</xdr:col>
      <xdr:colOff>50800</xdr:colOff>
      <xdr:row>56</xdr:row>
      <xdr:rowOff>168142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a:off x="6972300" y="9361519"/>
          <a:ext cx="889000" cy="407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117029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889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50468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51353</xdr:rowOff>
    </xdr:from>
    <xdr:to>
      <xdr:col>55</xdr:col>
      <xdr:colOff>50800</xdr:colOff>
      <xdr:row>56</xdr:row>
      <xdr:rowOff>152953</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65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74230</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503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52019</xdr:rowOff>
    </xdr:from>
    <xdr:to>
      <xdr:col>50</xdr:col>
      <xdr:colOff>165100</xdr:colOff>
      <xdr:row>56</xdr:row>
      <xdr:rowOff>153619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65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170146</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42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119399</xdr:rowOff>
    </xdr:from>
    <xdr:to>
      <xdr:col>46</xdr:col>
      <xdr:colOff>38100</xdr:colOff>
      <xdr:row>57</xdr:row>
      <xdr:rowOff>49549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72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66076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49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117342</xdr:rowOff>
    </xdr:from>
    <xdr:to>
      <xdr:col>41</xdr:col>
      <xdr:colOff>101600</xdr:colOff>
      <xdr:row>57</xdr:row>
      <xdr:rowOff>47492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71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64019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49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52419</xdr:rowOff>
    </xdr:from>
    <xdr:to>
      <xdr:col>36</xdr:col>
      <xdr:colOff>165100</xdr:colOff>
      <xdr:row>54</xdr:row>
      <xdr:rowOff>154019</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31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170546</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08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157714</xdr:rowOff>
    </xdr:from>
    <xdr:to>
      <xdr:col>55</xdr:col>
      <xdr:colOff>0</xdr:colOff>
      <xdr:row>77</xdr:row>
      <xdr:rowOff>14495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187914"/>
          <a:ext cx="838200" cy="28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14495</xdr:rowOff>
    </xdr:from>
    <xdr:to>
      <xdr:col>50</xdr:col>
      <xdr:colOff>114300</xdr:colOff>
      <xdr:row>77</xdr:row>
      <xdr:rowOff>120407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216145"/>
          <a:ext cx="889000" cy="105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102896</xdr:rowOff>
    </xdr:from>
    <xdr:to>
      <xdr:col>45</xdr:col>
      <xdr:colOff>177800</xdr:colOff>
      <xdr:row>77</xdr:row>
      <xdr:rowOff>120407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04546"/>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102896</xdr:rowOff>
    </xdr:from>
    <xdr:to>
      <xdr:col>41</xdr:col>
      <xdr:colOff>50800</xdr:colOff>
      <xdr:row>78</xdr:row>
      <xdr:rowOff>30087</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04546"/>
          <a:ext cx="889000" cy="9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106914</xdr:rowOff>
    </xdr:from>
    <xdr:to>
      <xdr:col>55</xdr:col>
      <xdr:colOff>50800</xdr:colOff>
      <xdr:row>77</xdr:row>
      <xdr:rowOff>37064</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85341</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1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135145</xdr:rowOff>
    </xdr:from>
    <xdr:to>
      <xdr:col>50</xdr:col>
      <xdr:colOff>165100</xdr:colOff>
      <xdr:row>77</xdr:row>
      <xdr:rowOff>65295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16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56422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25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69607</xdr:rowOff>
    </xdr:from>
    <xdr:to>
      <xdr:col>46</xdr:col>
      <xdr:colOff>38100</xdr:colOff>
      <xdr:row>77</xdr:row>
      <xdr:rowOff>171207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162334</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8" y="133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52096</xdr:rowOff>
    </xdr:from>
    <xdr:to>
      <xdr:col>41</xdr:col>
      <xdr:colOff>101600</xdr:colOff>
      <xdr:row>77</xdr:row>
      <xdr:rowOff>153696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5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144823</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46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150737</xdr:rowOff>
    </xdr:from>
    <xdr:to>
      <xdr:col>36</xdr:col>
      <xdr:colOff>165100</xdr:colOff>
      <xdr:row>78</xdr:row>
      <xdr:rowOff>80887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52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72014</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44717</xdr:rowOff>
    </xdr:from>
    <xdr:to>
      <xdr:col>55</xdr:col>
      <xdr:colOff>0</xdr:colOff>
      <xdr:row>96</xdr:row>
      <xdr:rowOff>76549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503917"/>
          <a:ext cx="838200" cy="3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44717</xdr:rowOff>
    </xdr:from>
    <xdr:to>
      <xdr:col>50</xdr:col>
      <xdr:colOff>114300</xdr:colOff>
      <xdr:row>96</xdr:row>
      <xdr:rowOff>122117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8750300" y="16503917"/>
          <a:ext cx="889000" cy="7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122117</xdr:rowOff>
    </xdr:from>
    <xdr:to>
      <xdr:col>45</xdr:col>
      <xdr:colOff>177800</xdr:colOff>
      <xdr:row>96</xdr:row>
      <xdr:rowOff>154884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581317"/>
          <a:ext cx="889000" cy="32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138461</xdr:rowOff>
    </xdr:from>
    <xdr:to>
      <xdr:col>41</xdr:col>
      <xdr:colOff>50800</xdr:colOff>
      <xdr:row>96</xdr:row>
      <xdr:rowOff>154884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597661"/>
          <a:ext cx="889000" cy="1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41636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32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28015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3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25749</xdr:rowOff>
    </xdr:from>
    <xdr:to>
      <xdr:col>55</xdr:col>
      <xdr:colOff>50800</xdr:colOff>
      <xdr:row>96</xdr:row>
      <xdr:rowOff>127349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48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48626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33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165367</xdr:rowOff>
    </xdr:from>
    <xdr:to>
      <xdr:col>50</xdr:col>
      <xdr:colOff>165100</xdr:colOff>
      <xdr:row>96</xdr:row>
      <xdr:rowOff>95517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4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112044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22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71317</xdr:rowOff>
    </xdr:from>
    <xdr:to>
      <xdr:col>46</xdr:col>
      <xdr:colOff>38100</xdr:colOff>
      <xdr:row>97</xdr:row>
      <xdr:rowOff>1467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53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17994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305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104084</xdr:rowOff>
    </xdr:from>
    <xdr:to>
      <xdr:col>41</xdr:col>
      <xdr:colOff>101600</xdr:colOff>
      <xdr:row>97</xdr:row>
      <xdr:rowOff>34234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5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25361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65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87661</xdr:rowOff>
    </xdr:from>
    <xdr:to>
      <xdr:col>36</xdr:col>
      <xdr:colOff>165100</xdr:colOff>
      <xdr:row>97</xdr:row>
      <xdr:rowOff>17811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5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63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25812</xdr:rowOff>
    </xdr:from>
    <xdr:to>
      <xdr:col>85</xdr:col>
      <xdr:colOff>127000</xdr:colOff>
      <xdr:row>37</xdr:row>
      <xdr:rowOff>59279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369462"/>
          <a:ext cx="8382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6472</xdr:rowOff>
    </xdr:from>
    <xdr:to>
      <xdr:col>81</xdr:col>
      <xdr:colOff>50800</xdr:colOff>
      <xdr:row>37</xdr:row>
      <xdr:rowOff>59279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350122"/>
          <a:ext cx="889000" cy="5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66365</xdr:rowOff>
    </xdr:from>
    <xdr:to>
      <xdr:col>76</xdr:col>
      <xdr:colOff>114300</xdr:colOff>
      <xdr:row>37</xdr:row>
      <xdr:rowOff>6472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5895665"/>
          <a:ext cx="889000" cy="454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148505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59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66365</xdr:rowOff>
    </xdr:from>
    <xdr:to>
      <xdr:col>71</xdr:col>
      <xdr:colOff>177800</xdr:colOff>
      <xdr:row>36</xdr:row>
      <xdr:rowOff>171430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5895665"/>
          <a:ext cx="889000" cy="447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51691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22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146462</xdr:rowOff>
    </xdr:from>
    <xdr:to>
      <xdr:col>85</xdr:col>
      <xdr:colOff>177800</xdr:colOff>
      <xdr:row>37</xdr:row>
      <xdr:rowOff>76612</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1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124889</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8479</xdr:rowOff>
    </xdr:from>
    <xdr:to>
      <xdr:col>81</xdr:col>
      <xdr:colOff>101600</xdr:colOff>
      <xdr:row>37</xdr:row>
      <xdr:rowOff>110079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101206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127122</xdr:rowOff>
    </xdr:from>
    <xdr:to>
      <xdr:col>76</xdr:col>
      <xdr:colOff>165100</xdr:colOff>
      <xdr:row>37</xdr:row>
      <xdr:rowOff>57272</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2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48399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39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15565</xdr:rowOff>
    </xdr:from>
    <xdr:to>
      <xdr:col>72</xdr:col>
      <xdr:colOff>38100</xdr:colOff>
      <xdr:row>34</xdr:row>
      <xdr:rowOff>117165</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58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133692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6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120630</xdr:rowOff>
    </xdr:from>
    <xdr:to>
      <xdr:col>67</xdr:col>
      <xdr:colOff>101600</xdr:colOff>
      <xdr:row>37</xdr:row>
      <xdr:rowOff>50780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41907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38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47786</xdr:rowOff>
    </xdr:from>
    <xdr:to>
      <xdr:col>85</xdr:col>
      <xdr:colOff>127000</xdr:colOff>
      <xdr:row>54</xdr:row>
      <xdr:rowOff>158135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306086"/>
          <a:ext cx="838200" cy="110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56208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485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83138</xdr:rowOff>
    </xdr:from>
    <xdr:to>
      <xdr:col>81</xdr:col>
      <xdr:colOff>50800</xdr:colOff>
      <xdr:row>54</xdr:row>
      <xdr:rowOff>158135</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169988"/>
          <a:ext cx="889000" cy="246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115840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17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83138</xdr:rowOff>
    </xdr:from>
    <xdr:to>
      <xdr:col>76</xdr:col>
      <xdr:colOff>114300</xdr:colOff>
      <xdr:row>54</xdr:row>
      <xdr:rowOff>150558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169988"/>
          <a:ext cx="889000" cy="23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76895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678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150558</xdr:rowOff>
    </xdr:from>
    <xdr:to>
      <xdr:col>71</xdr:col>
      <xdr:colOff>177800</xdr:colOff>
      <xdr:row>55</xdr:row>
      <xdr:rowOff>54677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408858"/>
          <a:ext cx="889000" cy="7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60893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6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115480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1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168436</xdr:rowOff>
    </xdr:from>
    <xdr:to>
      <xdr:col>85</xdr:col>
      <xdr:colOff>177800</xdr:colOff>
      <xdr:row>54</xdr:row>
      <xdr:rowOff>98586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2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19863</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1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107335</xdr:rowOff>
    </xdr:from>
    <xdr:to>
      <xdr:col>81</xdr:col>
      <xdr:colOff>101600</xdr:colOff>
      <xdr:row>55</xdr:row>
      <xdr:rowOff>37485</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36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54012</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4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32338</xdr:rowOff>
    </xdr:from>
    <xdr:to>
      <xdr:col>76</xdr:col>
      <xdr:colOff>165100</xdr:colOff>
      <xdr:row>53</xdr:row>
      <xdr:rowOff>133938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11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150465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894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99758</xdr:rowOff>
    </xdr:from>
    <xdr:to>
      <xdr:col>72</xdr:col>
      <xdr:colOff>38100</xdr:colOff>
      <xdr:row>55</xdr:row>
      <xdr:rowOff>29908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35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46435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3877</xdr:rowOff>
    </xdr:from>
    <xdr:to>
      <xdr:col>67</xdr:col>
      <xdr:colOff>101600</xdr:colOff>
      <xdr:row>55</xdr:row>
      <xdr:rowOff>105477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43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122004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20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95140</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39690"/>
          <a:ext cx="838200" cy="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85162</xdr:rowOff>
    </xdr:from>
    <xdr:to>
      <xdr:col>81</xdr:col>
      <xdr:colOff>50800</xdr:colOff>
      <xdr:row>79</xdr:row>
      <xdr:rowOff>95140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29712"/>
          <a:ext cx="889000" cy="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85162</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3629712"/>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44340</xdr:rowOff>
    </xdr:from>
    <xdr:to>
      <xdr:col>81</xdr:col>
      <xdr:colOff>101600</xdr:colOff>
      <xdr:row>79</xdr:row>
      <xdr:rowOff>145940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8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137067</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92017" y="136816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34362</xdr:rowOff>
    </xdr:from>
    <xdr:to>
      <xdr:col>76</xdr:col>
      <xdr:colOff>165100</xdr:colOff>
      <xdr:row>79</xdr:row>
      <xdr:rowOff>135962</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7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127089</xdr:rowOff>
    </xdr:from>
    <xdr:ext cx="378565"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03017" y="13671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16675</xdr:rowOff>
    </xdr:from>
    <xdr:to>
      <xdr:col>85</xdr:col>
      <xdr:colOff>127000</xdr:colOff>
      <xdr:row>95</xdr:row>
      <xdr:rowOff>37573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6304425"/>
          <a:ext cx="838200" cy="20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16675</xdr:rowOff>
    </xdr:from>
    <xdr:to>
      <xdr:col>81</xdr:col>
      <xdr:colOff>50800</xdr:colOff>
      <xdr:row>95</xdr:row>
      <xdr:rowOff>33801</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304425"/>
          <a:ext cx="889000" cy="1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33801</xdr:rowOff>
    </xdr:from>
    <xdr:to>
      <xdr:col>76</xdr:col>
      <xdr:colOff>114300</xdr:colOff>
      <xdr:row>95</xdr:row>
      <xdr:rowOff>56795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321551"/>
          <a:ext cx="889000" cy="2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56795</xdr:rowOff>
    </xdr:from>
    <xdr:to>
      <xdr:col>71</xdr:col>
      <xdr:colOff>177800</xdr:colOff>
      <xdr:row>95</xdr:row>
      <xdr:rowOff>68301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344545"/>
          <a:ext cx="889000" cy="1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131456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07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158223</xdr:rowOff>
    </xdr:from>
    <xdr:to>
      <xdr:col>85</xdr:col>
      <xdr:colOff>177800</xdr:colOff>
      <xdr:row>95</xdr:row>
      <xdr:rowOff>88373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2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9650</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1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137325</xdr:rowOff>
    </xdr:from>
    <xdr:to>
      <xdr:col>81</xdr:col>
      <xdr:colOff>101600</xdr:colOff>
      <xdr:row>95</xdr:row>
      <xdr:rowOff>67475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2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84002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028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154451</xdr:rowOff>
    </xdr:from>
    <xdr:to>
      <xdr:col>76</xdr:col>
      <xdr:colOff>165100</xdr:colOff>
      <xdr:row>95</xdr:row>
      <xdr:rowOff>84601</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270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101128</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04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5995</xdr:rowOff>
    </xdr:from>
    <xdr:to>
      <xdr:col>72</xdr:col>
      <xdr:colOff>38100</xdr:colOff>
      <xdr:row>95</xdr:row>
      <xdr:rowOff>107595</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124122</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6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17501</xdr:rowOff>
    </xdr:from>
    <xdr:to>
      <xdr:col>67</xdr:col>
      <xdr:colOff>101600</xdr:colOff>
      <xdr:row>95</xdr:row>
      <xdr:rowOff>119101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30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110228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39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は、議会費、民生費、労働費、農林水産業費、土木費、教育費、公債費で類似団体平均を上回っている。民生費は、障害者総合支援事業におけるサービス給付の充実や低所得世帯等への給付金事業、学童保育所への支援等により、類似団体よりも高い水準となっている。農林水産業費においては、燃料価格高騰による農業支援等の実施や指定管理施設の維持管理等が要因と考えられる。土木費については、社会資本整備総合交付金を活用した町道の道路改良（整備）等が類似団体を上回る要因となっている。教育費では類似団体平均を大きく上回っている。これは、町立図書館空調更新工事や教育費全般における会計年度任用職員人件費の増、教育施設整備にかかる基金への積立の増等があるほか、当町の特徴として、各地区に小学校や公民館が所在すること等からこれらの施設に係る人件費や施設管理費等が類似団体と比較し大きいことが影響していると考えられる。</a:t>
          </a:r>
        </a:p>
        <a:p>
          <a:r>
            <a:rPr kumimoji="1" lang="ja-JP" altLang="en-US" sz="1300">
              <a:latin typeface="ＭＳ Ｐゴシック" panose="020B0600070205080204" pitchFamily="50" charset="-128"/>
              <a:ea typeface="ＭＳ Ｐゴシック" panose="020B0600070205080204" pitchFamily="50" charset="-128"/>
            </a:rPr>
            <a:t>　今後についても、各性質別歳出額の増加が見込まれるが、人口減少等に伴い行政サービスのあり方も変化すると考えられることから、住民のニーズ等を的確に把握し、適正な資源配分に努める。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残高は、適切な財源の確保と歳出の精査により決算時点における取崩しを回避しており、前年度とほぼ同額を維持している。しかしながら、標準財政規模に対する基金残高比率は、標準財政規模が増加したことに伴い減少した。</a:t>
          </a:r>
        </a:p>
        <a:p>
          <a:r>
            <a:rPr kumimoji="1" lang="ja-JP" altLang="en-US" sz="1200">
              <a:latin typeface="ＭＳ ゴシック" pitchFamily="49" charset="-128"/>
              <a:ea typeface="ＭＳ ゴシック" pitchFamily="49" charset="-128"/>
            </a:rPr>
            <a:t>　また、実質収支額における標準財政規模に対する比率も減少している。これは、各事業の執行状況の精査により、予算の不執行額が減少したことが要因である。</a:t>
          </a:r>
        </a:p>
        <a:p>
          <a:r>
            <a:rPr kumimoji="1" lang="ja-JP" altLang="en-US" sz="1200">
              <a:latin typeface="ＭＳ ゴシック" pitchFamily="49" charset="-128"/>
              <a:ea typeface="ＭＳ ゴシック" pitchFamily="49" charset="-128"/>
            </a:rPr>
            <a:t>　今後も、行政の効率化に努めることにより、健全な行財政運営に努めていく。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連結実質赤字比率に係る赤字・黒字の構成では、赤字となった会計は存在せず、全ての会計で黒字となった。</a:t>
          </a:r>
        </a:p>
        <a:p>
          <a:r>
            <a:rPr kumimoji="1" lang="ja-JP" altLang="en-US" sz="1400">
              <a:latin typeface="ＭＳ ゴシック" pitchFamily="49" charset="-128"/>
              <a:ea typeface="ＭＳ ゴシック" pitchFamily="49" charset="-128"/>
            </a:rPr>
            <a:t>　また、黒字の大部分は、水道事業会計と一般会計が占めており、特に水道事業会計に係る黒字部分が大きい。水道事業会計においては、余剰額の大部分が現金預金であり、これが黒字の要因となっている。ただし、水道事業は施設の長寿命化に伴う施設改修が控えており、その財源として引き続き黒字の確保が必要である。</a:t>
          </a:r>
        </a:p>
        <a:p>
          <a:r>
            <a:rPr kumimoji="1" lang="ja-JP" altLang="en-US" sz="1400">
              <a:latin typeface="ＭＳ ゴシック" pitchFamily="49" charset="-128"/>
              <a:ea typeface="ＭＳ ゴシック" pitchFamily="49" charset="-128"/>
            </a:rPr>
            <a:t>　今後については、各会計とも引き続き、積極的な財源の確保に努めるとともに、事務事業の見直し等による経費支出の効率化に取り組むことにより、黒字の確保を図りたい。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元利償還金については、過去の公共工事に伴う町債や、臨時財政対策債の償還により、令和元年度から引き続き高い水準となっているものの、減少傾向にある。</a:t>
          </a:r>
        </a:p>
        <a:p>
          <a:r>
            <a:rPr kumimoji="1" lang="ja-JP" altLang="en-US" sz="1200">
              <a:latin typeface="ＭＳ ゴシック" pitchFamily="49" charset="-128"/>
              <a:ea typeface="ＭＳ ゴシック" pitchFamily="49" charset="-128"/>
            </a:rPr>
            <a:t>　一方、公営企業債の元利償還金に対する繰入金については減少傾向にあったものの、令和５年度より増加となった。</a:t>
          </a:r>
        </a:p>
        <a:p>
          <a:r>
            <a:rPr kumimoji="1" lang="ja-JP" altLang="en-US" sz="1200">
              <a:latin typeface="ＭＳ ゴシック" pitchFamily="49" charset="-128"/>
              <a:ea typeface="ＭＳ ゴシック" pitchFamily="49" charset="-128"/>
            </a:rPr>
            <a:t>　組合等が起こした地方債の元利償還金に対する負担金等は、中部清掃組合の起債償還が終了したため令和４年度以降大幅に減少している。</a:t>
          </a:r>
        </a:p>
        <a:p>
          <a:r>
            <a:rPr kumimoji="1" lang="ja-JP" altLang="en-US" sz="1200">
              <a:latin typeface="ＭＳ ゴシック" pitchFamily="49" charset="-128"/>
              <a:ea typeface="ＭＳ ゴシック" pitchFamily="49" charset="-128"/>
            </a:rPr>
            <a:t>　算入公債費等の大部分は、臨時財政対策債となっており、また、臨時財政対策債以外の町債についても、元利償還金が後年度の基準財政需要額に算入される地方債を借り入れており、引き続き財政的に有利な起債の確保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該当なし</a:t>
          </a:r>
          <a:endParaRPr kumimoji="1" lang="en-US" altLang="ja-JP" sz="12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滋賀県日野町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令和５年度の将来負担比率は、前年度比で改善している。</a:t>
          </a:r>
        </a:p>
        <a:p>
          <a:r>
            <a:rPr kumimoji="1" lang="ja-JP" altLang="en-US" sz="1400">
              <a:latin typeface="ＭＳ ゴシック" pitchFamily="49" charset="-128"/>
              <a:ea typeface="ＭＳ ゴシック" pitchFamily="49" charset="-128"/>
            </a:rPr>
            <a:t>　主な要因は、基金の積立額の増加、公営企業等で起債償還が進んでいることによる公営企業債等繰入見込額の減少、債務負担行為に基づく支出予定額の減少、全体的に地方債の償還を進めつつ、新規発行を抑制したことにより地方債残高が大きく減少したことなどがあげられる。</a:t>
          </a:r>
        </a:p>
        <a:p>
          <a:r>
            <a:rPr kumimoji="1" lang="ja-JP" altLang="en-US" sz="1400">
              <a:latin typeface="ＭＳ ゴシック" pitchFamily="49" charset="-128"/>
              <a:ea typeface="ＭＳ ゴシック" pitchFamily="49" charset="-128"/>
            </a:rPr>
            <a:t>　今後についても、地方債の新規発行を抑制するとともに、事務事業等の見直しなどにより、経費削減に努め、計画的に充当可能基金を積み立てるよう努める。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滋賀県日野町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令和５年度においては、地方交付税や繰越金が増加したことから、今後の財源不足に対応するため「子育て未来基金」に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百万円、「情報システム整備基金」に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百万円、「教育施設整備資金積立基金」に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百万円それぞれ積み立てたことなどから、基金全体としては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人件費や扶助費の増、頻発する自然災害への対応、今後の情報システムの運用への対応、子育て施策に備えた対応、および公共施設の老朽化に伴う改修経費や施設の集約化に伴う統廃合など、それに伴う公債費への償還財源が増加すると考えており、一般財源のひっ迫は避けられない。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そのような中であっても、基金により一定の財源を確保することにより、必要な住民サービスを継続的に提供することが可能となる。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み立てのための財源については、各事務事業の効率化・合理化に努め、公共施設にあっては、公共施設総合管理計画によるトータルコストを意識した上での計画的・効率的な長寿命化を図りつつ、積極的な特性財源の確保により財源を確保し、さらなる基金の積み増しを行い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教育施設整備資金積立基金：教育施設の整備の財源に充てる。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町営住宅建設整備基金：町営住宅または共同施設の建設、修繕または改良に要する財源に充てる。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情報システム整備基金：情報システムの安定的な運用を図るための財源に充てる。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子育て未来基金：子育て支援にかかる施設の計画的な整備および子どもを安心して育てることができる施策の充実を図るための財源に充てる。</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教育施設整備資金積立基金：小学校等の老朽化に備えるため、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百万円を積み増したことから、基金は大幅に増加した。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情報システム整備基金：令和３年度に新設しており、令和５年度においても引き続き、今後の情報システムの安定的な運用に備えて、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百万円を積み増したことから、基金は大幅に増加した。</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子育て未来基金：令和３年度に新設しており、令和５年度においても引き続き、幼保施設における計画的な整備および子どもを安心して育てることができる施策の充実を図るため、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百万円を積み増したことから、基金は大幅に増加した。</a:t>
          </a:r>
        </a:p>
        <a:p>
          <a:endPar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教育施設整備資金積立基金：教育施設に関しては、公共施設等総合管理計画に基づき個別計画を策定しており、計画および施設の現況にあわせて適切な管理を行っていく。基金積立は、主にその際の財源不足に対応するために積立を継続する。積立金額については、施設の老朽化等の程度に基づき設定していく。</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情報システム整備基金：今後、行政システム標準化への対応、６町クラウドシステム更新、</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GIGA</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スクール構想の推進、町内</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の設備更新等に備え、引き続き積み立てを行い、住民の利便性を高め効率的で最適な自治体</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DX</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を推進するための財源としたい。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子育て未来基金：幼保施設の一体的な整備として、施設の集約化を予定していることから、引き続き積み立てを行い、子どもを安心して育てることができる施策の充実を図るための財源としたい。</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結果として財政調整基金の取崩しはなかったものの、限られた財源の中で、今後の財政見通し等を勘案し、「子育て未来基金」と「情報システム整備基金」、「教育施設整備資金積立基金」等に重点的に積立を行ったことから、財政調整基金へは、基金利子以外の新たな積み増しは行っていな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財政調整基金の目標積立額は、第６次日野町総合計画において、標準財政規模の約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％を目安とした約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が設定されており、それに応じて積立を行っている。ただし、人件費や社会保障関係経費の増加による財政の硬直化が懸念される中、これまでのように残高を確保していくことが困難になることが見込まれるため、中長期的な見通しを踏まえ、歳入歳出改革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令和元年度から令和５年度までは、基金利子を積立てたのみであり、基金残高に大きな変動はない。</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第６次日野町総合計画において、約６億円を目標額として積立てに取り組んでいるところである。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また、老朽化が進む公共施設の長寿命化対応の財源として、地方債の新規発行を見込んでおり、後年度の元利償還に対応するためにも基金は必要である。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健全な財政運営に努めることで、基金積み立てのための財源を確保し、目標に向け基金積み立てに努めたい。</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10740079</v>
      </c>
      <c r="BO4" s="449"/>
      <c r="BP4" s="449"/>
      <c r="BQ4" s="449"/>
      <c r="BR4" s="449"/>
      <c r="BS4" s="449"/>
      <c r="BT4" s="449"/>
      <c r="BU4" s="450"/>
      <c r="BV4" s="448">
        <v>10718475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9.9</v>
      </c>
      <c r="CU4" s="589"/>
      <c r="CV4" s="589"/>
      <c r="CW4" s="589"/>
      <c r="CX4" s="589"/>
      <c r="CY4" s="589"/>
      <c r="CZ4" s="589"/>
      <c r="DA4" s="590"/>
      <c r="DB4" s="588">
        <v>13.1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10088358</v>
      </c>
      <c r="BO5" s="420"/>
      <c r="BP5" s="420"/>
      <c r="BQ5" s="420"/>
      <c r="BR5" s="420"/>
      <c r="BS5" s="420"/>
      <c r="BT5" s="420"/>
      <c r="BU5" s="421"/>
      <c r="BV5" s="419">
        <v>9792835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94.2</v>
      </c>
      <c r="CU5" s="417"/>
      <c r="CV5" s="417"/>
      <c r="CW5" s="417"/>
      <c r="CX5" s="417"/>
      <c r="CY5" s="417"/>
      <c r="CZ5" s="417"/>
      <c r="DA5" s="418"/>
      <c r="DB5" s="416">
        <v>90.8</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651721</v>
      </c>
      <c r="BO6" s="420"/>
      <c r="BP6" s="420"/>
      <c r="BQ6" s="420"/>
      <c r="BR6" s="420"/>
      <c r="BS6" s="420"/>
      <c r="BT6" s="420"/>
      <c r="BU6" s="421"/>
      <c r="BV6" s="419">
        <v>925640</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94.8</v>
      </c>
      <c r="CU6" s="563"/>
      <c r="CV6" s="563"/>
      <c r="CW6" s="563"/>
      <c r="CX6" s="563"/>
      <c r="CY6" s="563"/>
      <c r="CZ6" s="563"/>
      <c r="DA6" s="564"/>
      <c r="DB6" s="562">
        <v>92.9</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27397</v>
      </c>
      <c r="BO7" s="420"/>
      <c r="BP7" s="420"/>
      <c r="BQ7" s="420"/>
      <c r="BR7" s="420"/>
      <c r="BS7" s="420"/>
      <c r="BT7" s="420"/>
      <c r="BU7" s="421"/>
      <c r="BV7" s="419">
        <v>103907</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6317163</v>
      </c>
      <c r="CU7" s="420"/>
      <c r="CV7" s="420"/>
      <c r="CW7" s="420"/>
      <c r="CX7" s="420"/>
      <c r="CY7" s="420"/>
      <c r="CZ7" s="420"/>
      <c r="DA7" s="421"/>
      <c r="DB7" s="419">
        <v>6289437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624324</v>
      </c>
      <c r="BO8" s="420"/>
      <c r="BP8" s="420"/>
      <c r="BQ8" s="420"/>
      <c r="BR8" s="420"/>
      <c r="BS8" s="420"/>
      <c r="BT8" s="420"/>
      <c r="BU8" s="421"/>
      <c r="BV8" s="419">
        <v>821733</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0.65</v>
      </c>
      <c r="CU8" s="523"/>
      <c r="CV8" s="523"/>
      <c r="CW8" s="523"/>
      <c r="CX8" s="523"/>
      <c r="CY8" s="523"/>
      <c r="CZ8" s="523"/>
      <c r="DA8" s="524"/>
      <c r="DB8" s="522">
        <v>0.69</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20964</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-197409</v>
      </c>
      <c r="BO9" s="420"/>
      <c r="BP9" s="420"/>
      <c r="BQ9" s="420"/>
      <c r="BR9" s="420"/>
      <c r="BS9" s="420"/>
      <c r="BT9" s="420"/>
      <c r="BU9" s="421"/>
      <c r="BV9" s="419">
        <v>107972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9.6</v>
      </c>
      <c r="CU9" s="417"/>
      <c r="CV9" s="417"/>
      <c r="CW9" s="417"/>
      <c r="CX9" s="417"/>
      <c r="CY9" s="417"/>
      <c r="CZ9" s="417"/>
      <c r="DA9" s="418"/>
      <c r="DB9" s="416">
        <v>9.9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21873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87</v>
      </c>
      <c r="BO10" s="420"/>
      <c r="BP10" s="420"/>
      <c r="BQ10" s="420"/>
      <c r="BR10" s="420"/>
      <c r="BS10" s="420"/>
      <c r="BT10" s="420"/>
      <c r="BU10" s="421"/>
      <c r="BV10" s="419">
        <v>97</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20861</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19961</v>
      </c>
      <c r="S13" s="507"/>
      <c r="T13" s="507"/>
      <c r="U13" s="507"/>
      <c r="V13" s="508"/>
      <c r="W13" s="509" t="s">
        <v>131</v>
      </c>
      <c r="X13" s="405"/>
      <c r="Y13" s="405"/>
      <c r="Z13" s="405"/>
      <c r="AA13" s="405"/>
      <c r="AB13" s="406"/>
      <c r="AC13" s="372">
        <v>531</v>
      </c>
      <c r="AD13" s="373"/>
      <c r="AE13" s="373"/>
      <c r="AF13" s="373"/>
      <c r="AG13" s="374"/>
      <c r="AH13" s="372">
        <v>555</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-197322</v>
      </c>
      <c r="BO13" s="420"/>
      <c r="BP13" s="420"/>
      <c r="BQ13" s="420"/>
      <c r="BR13" s="420"/>
      <c r="BS13" s="420"/>
      <c r="BT13" s="420"/>
      <c r="BU13" s="421"/>
      <c r="BV13" s="419">
        <v>108069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20987</v>
      </c>
      <c r="S14" s="507"/>
      <c r="T14" s="507"/>
      <c r="U14" s="507"/>
      <c r="V14" s="508"/>
      <c r="W14" s="510"/>
      <c r="X14" s="408"/>
      <c r="Y14" s="408"/>
      <c r="Z14" s="408"/>
      <c r="AA14" s="408"/>
      <c r="AB14" s="409"/>
      <c r="AC14" s="499">
        <v>5.3</v>
      </c>
      <c r="AD14" s="500"/>
      <c r="AE14" s="500"/>
      <c r="AF14" s="500"/>
      <c r="AG14" s="501"/>
      <c r="AH14" s="499">
        <v>5.0999999999999996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22.8</v>
      </c>
      <c r="CU14" s="517"/>
      <c r="CV14" s="517"/>
      <c r="CW14" s="517"/>
      <c r="CX14" s="517"/>
      <c r="CY14" s="517"/>
      <c r="CZ14" s="517"/>
      <c r="DA14" s="518"/>
      <c r="DB14" s="516">
        <v>30.2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20161</v>
      </c>
      <c r="S15" s="507"/>
      <c r="T15" s="507"/>
      <c r="U15" s="507"/>
      <c r="V15" s="508"/>
      <c r="W15" s="509" t="s">
        <v>137</v>
      </c>
      <c r="X15" s="405"/>
      <c r="Y15" s="405"/>
      <c r="Z15" s="405"/>
      <c r="AA15" s="405"/>
      <c r="AB15" s="406"/>
      <c r="AC15" s="372">
        <v>4229</v>
      </c>
      <c r="AD15" s="373"/>
      <c r="AE15" s="373"/>
      <c r="AF15" s="373"/>
      <c r="AG15" s="374"/>
      <c r="AH15" s="372">
        <v>4606</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3448173</v>
      </c>
      <c r="BO15" s="449"/>
      <c r="BP15" s="449"/>
      <c r="BQ15" s="449"/>
      <c r="BR15" s="449"/>
      <c r="BS15" s="449"/>
      <c r="BT15" s="449"/>
      <c r="BU15" s="450"/>
      <c r="BV15" s="448">
        <v>3470907</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42.3</v>
      </c>
      <c r="AD16" s="500"/>
      <c r="AE16" s="500"/>
      <c r="AF16" s="500"/>
      <c r="AG16" s="501"/>
      <c r="AH16" s="499">
        <v>42.5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5306622</v>
      </c>
      <c r="BO16" s="420"/>
      <c r="BP16" s="420"/>
      <c r="BQ16" s="420"/>
      <c r="BR16" s="420"/>
      <c r="BS16" s="420"/>
      <c r="BT16" s="420"/>
      <c r="BU16" s="421"/>
      <c r="BV16" s="419">
        <v>5175469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5243</v>
      </c>
      <c r="AD17" s="373"/>
      <c r="AE17" s="373"/>
      <c r="AF17" s="373"/>
      <c r="AG17" s="374"/>
      <c r="AH17" s="372">
        <v>5677</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4394853</v>
      </c>
      <c r="BO17" s="420"/>
      <c r="BP17" s="420"/>
      <c r="BQ17" s="420"/>
      <c r="BR17" s="420"/>
      <c r="BS17" s="420"/>
      <c r="BT17" s="420"/>
      <c r="BU17" s="421"/>
      <c r="BV17" s="419">
        <v>4436862</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117.6</v>
      </c>
      <c r="M18" s="472"/>
      <c r="N18" s="472"/>
      <c r="O18" s="472"/>
      <c r="P18" s="472"/>
      <c r="Q18" s="472"/>
      <c r="R18" s="473"/>
      <c r="S18" s="473"/>
      <c r="T18" s="473"/>
      <c r="U18" s="473"/>
      <c r="V18" s="474"/>
      <c r="W18" s="490"/>
      <c r="X18" s="491"/>
      <c r="Y18" s="491"/>
      <c r="Z18" s="491"/>
      <c r="AA18" s="491"/>
      <c r="AB18" s="515"/>
      <c r="AC18" s="389">
        <v>52.4</v>
      </c>
      <c r="AD18" s="390"/>
      <c r="AE18" s="390"/>
      <c r="AF18" s="390"/>
      <c r="AG18" s="475"/>
      <c r="AH18" s="389">
        <v>52.4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6082969</v>
      </c>
      <c r="BO18" s="420"/>
      <c r="BP18" s="420"/>
      <c r="BQ18" s="420"/>
      <c r="BR18" s="420"/>
      <c r="BS18" s="420"/>
      <c r="BT18" s="420"/>
      <c r="BU18" s="421"/>
      <c r="BV18" s="419">
        <v>5875355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7887172</v>
      </c>
      <c r="BO19" s="420"/>
      <c r="BP19" s="420"/>
      <c r="BQ19" s="420"/>
      <c r="BR19" s="420"/>
      <c r="BS19" s="420"/>
      <c r="BT19" s="420"/>
      <c r="BU19" s="421"/>
      <c r="BV19" s="419">
        <v>7867532</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7932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7739522</v>
      </c>
      <c r="BO22" s="449"/>
      <c r="BP22" s="449"/>
      <c r="BQ22" s="449"/>
      <c r="BR22" s="449"/>
      <c r="BS22" s="449"/>
      <c r="BT22" s="449"/>
      <c r="BU22" s="450"/>
      <c r="BV22" s="448">
        <v>8211085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7203077</v>
      </c>
      <c r="BO23" s="420"/>
      <c r="BP23" s="420"/>
      <c r="BQ23" s="420"/>
      <c r="BR23" s="420"/>
      <c r="BS23" s="420"/>
      <c r="BT23" s="420"/>
      <c r="BU23" s="421"/>
      <c r="BV23" s="419">
        <v>7583072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7400</v>
      </c>
      <c r="R24" s="373"/>
      <c r="S24" s="373"/>
      <c r="T24" s="373"/>
      <c r="U24" s="373"/>
      <c r="V24" s="374"/>
      <c r="W24" s="462"/>
      <c r="X24" s="399"/>
      <c r="Y24" s="400"/>
      <c r="Z24" s="375" t="s">
        <v>162</v>
      </c>
      <c r="AA24" s="376"/>
      <c r="AB24" s="376"/>
      <c r="AC24" s="376"/>
      <c r="AD24" s="376"/>
      <c r="AE24" s="376"/>
      <c r="AF24" s="376"/>
      <c r="AG24" s="377"/>
      <c r="AH24" s="372">
        <v>180</v>
      </c>
      <c r="AI24" s="373"/>
      <c r="AJ24" s="373"/>
      <c r="AK24" s="373"/>
      <c r="AL24" s="374"/>
      <c r="AM24" s="372">
        <v>522360</v>
      </c>
      <c r="AN24" s="373"/>
      <c r="AO24" s="373"/>
      <c r="AP24" s="373"/>
      <c r="AQ24" s="373"/>
      <c r="AR24" s="374"/>
      <c r="AS24" s="372">
        <v>2902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3480566</v>
      </c>
      <c r="BO24" s="420"/>
      <c r="BP24" s="420"/>
      <c r="BQ24" s="420"/>
      <c r="BR24" s="420"/>
      <c r="BS24" s="420"/>
      <c r="BT24" s="420"/>
      <c r="BU24" s="421"/>
      <c r="BV24" s="419">
        <v>3580397</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6150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856051</v>
      </c>
      <c r="BO25" s="449"/>
      <c r="BP25" s="449"/>
      <c r="BQ25" s="449"/>
      <c r="BR25" s="449"/>
      <c r="BS25" s="449"/>
      <c r="BT25" s="449"/>
      <c r="BU25" s="450"/>
      <c r="BV25" s="448">
        <v>1149334</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5850</v>
      </c>
      <c r="R26" s="373"/>
      <c r="S26" s="373"/>
      <c r="T26" s="373"/>
      <c r="U26" s="373"/>
      <c r="V26" s="374"/>
      <c r="W26" s="462"/>
      <c r="X26" s="399"/>
      <c r="Y26" s="400"/>
      <c r="Z26" s="375" t="s">
        <v>168</v>
      </c>
      <c r="AA26" s="430"/>
      <c r="AB26" s="430"/>
      <c r="AC26" s="430"/>
      <c r="AD26" s="430"/>
      <c r="AE26" s="430"/>
      <c r="AF26" s="430"/>
      <c r="AG26" s="431"/>
      <c r="AH26" s="372">
        <v>14</v>
      </c>
      <c r="AI26" s="373"/>
      <c r="AJ26" s="373"/>
      <c r="AK26" s="373"/>
      <c r="AL26" s="374"/>
      <c r="AM26" s="372">
        <v>34440</v>
      </c>
      <c r="AN26" s="373"/>
      <c r="AO26" s="373"/>
      <c r="AP26" s="373"/>
      <c r="AQ26" s="373"/>
      <c r="AR26" s="374"/>
      <c r="AS26" s="372">
        <v>2460</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3200</v>
      </c>
      <c r="R27" s="373"/>
      <c r="S27" s="373"/>
      <c r="T27" s="373"/>
      <c r="U27" s="373"/>
      <c r="V27" s="374"/>
      <c r="W27" s="462"/>
      <c r="X27" s="399"/>
      <c r="Y27" s="400"/>
      <c r="Z27" s="375" t="s">
        <v>171</v>
      </c>
      <c r="AA27" s="376"/>
      <c r="AB27" s="376"/>
      <c r="AC27" s="376"/>
      <c r="AD27" s="376"/>
      <c r="AE27" s="376"/>
      <c r="AF27" s="376"/>
      <c r="AG27" s="377"/>
      <c r="AH27" s="372">
        <v>24</v>
      </c>
      <c r="AI27" s="373"/>
      <c r="AJ27" s="373"/>
      <c r="AK27" s="373"/>
      <c r="AL27" s="374"/>
      <c r="AM27" s="372">
        <v>71529</v>
      </c>
      <c r="AN27" s="373"/>
      <c r="AO27" s="373"/>
      <c r="AP27" s="373"/>
      <c r="AQ27" s="373"/>
      <c r="AR27" s="374"/>
      <c r="AS27" s="372">
        <v>2980</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347631</v>
      </c>
      <c r="BO27" s="454"/>
      <c r="BP27" s="454"/>
      <c r="BQ27" s="454"/>
      <c r="BR27" s="454"/>
      <c r="BS27" s="454"/>
      <c r="BT27" s="454"/>
      <c r="BU27" s="455"/>
      <c r="BV27" s="453">
        <v>347631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2500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1214310</v>
      </c>
      <c r="BO28" s="449"/>
      <c r="BP28" s="449"/>
      <c r="BQ28" s="449"/>
      <c r="BR28" s="449"/>
      <c r="BS28" s="449"/>
      <c r="BT28" s="449"/>
      <c r="BU28" s="450"/>
      <c r="BV28" s="448">
        <v>1214223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2300</v>
      </c>
      <c r="R29" s="373"/>
      <c r="S29" s="373"/>
      <c r="T29" s="373"/>
      <c r="U29" s="373"/>
      <c r="V29" s="374"/>
      <c r="W29" s="463"/>
      <c r="X29" s="464"/>
      <c r="Y29" s="465"/>
      <c r="Z29" s="375" t="s">
        <v>177</v>
      </c>
      <c r="AA29" s="376"/>
      <c r="AB29" s="376"/>
      <c r="AC29" s="376"/>
      <c r="AD29" s="376"/>
      <c r="AE29" s="376"/>
      <c r="AF29" s="376"/>
      <c r="AG29" s="377"/>
      <c r="AH29" s="372">
        <v>204</v>
      </c>
      <c r="AI29" s="373"/>
      <c r="AJ29" s="373"/>
      <c r="AK29" s="373"/>
      <c r="AL29" s="374"/>
      <c r="AM29" s="372">
        <v>593889</v>
      </c>
      <c r="AN29" s="373"/>
      <c r="AO29" s="373"/>
      <c r="AP29" s="373"/>
      <c r="AQ29" s="373"/>
      <c r="AR29" s="374"/>
      <c r="AS29" s="372">
        <v>2911</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473562</v>
      </c>
      <c r="BO29" s="420"/>
      <c r="BP29" s="420"/>
      <c r="BQ29" s="420"/>
      <c r="BR29" s="420"/>
      <c r="BS29" s="420"/>
      <c r="BT29" s="420"/>
      <c r="BU29" s="421"/>
      <c r="BV29" s="419">
        <v>473552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1421616</v>
      </c>
      <c r="BO30" s="454"/>
      <c r="BP30" s="454"/>
      <c r="BQ30" s="454"/>
      <c r="BR30" s="454"/>
      <c r="BS30" s="454"/>
      <c r="BT30" s="454"/>
      <c r="BU30" s="455"/>
      <c r="BV30" s="453">
        <v>1174832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5</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中部清掃組合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公益財団法人日野町文化振興事業団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6</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東近江行政組合（一般会計）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東近江行政組合（救急医療特別会計）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八日市布引ライフ組合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滋賀県市町村職員研修センター</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滋賀県市町村職員退職手当組合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滋賀県市町村議会議員公務災害補償等組合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滋賀県後期高齢者医療広域連合（一般会計）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滋賀県後期高齢者医療広域連合（後期高齢者医療特別会計）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t/TZ13AhUlrc5KGDlnrLNJUib7fomj3VFzjjqOpyWVNah5yxc0bBj44uK+1ooApbAUKk0INw658dMq4sNCO42g==" saltValue="lybY65/4g2Mw/0mtTHh+H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3752951</v>
      </c>
      <c r="S5" s="677"/>
      <c r="T5" s="677"/>
      <c r="U5" s="677"/>
      <c r="V5" s="677"/>
      <c r="W5" s="677"/>
      <c r="X5" s="677"/>
      <c r="Y5" s="702"/>
      <c r="Z5" s="715">
        <v>34.9</v>
      </c>
      <c r="AA5" s="715"/>
      <c r="AB5" s="715"/>
      <c r="AC5" s="715"/>
      <c r="AD5" s="716">
        <v>3752951</v>
      </c>
      <c r="AE5" s="716"/>
      <c r="AF5" s="716"/>
      <c r="AG5" s="716"/>
      <c r="AH5" s="716"/>
      <c r="AI5" s="716"/>
      <c r="AJ5" s="716"/>
      <c r="AK5" s="716"/>
      <c r="AL5" s="703">
        <v>58.5</v>
      </c>
      <c r="AM5" s="685"/>
      <c r="AN5" s="685"/>
      <c r="AO5" s="704"/>
      <c r="AP5" s="679" t="s">
        <v>216</v>
      </c>
      <c r="AQ5" s="680"/>
      <c r="AR5" s="680"/>
      <c r="AS5" s="680"/>
      <c r="AT5" s="680"/>
      <c r="AU5" s="680"/>
      <c r="AV5" s="680"/>
      <c r="AW5" s="680"/>
      <c r="AX5" s="680"/>
      <c r="AY5" s="680"/>
      <c r="AZ5" s="680"/>
      <c r="BA5" s="680"/>
      <c r="BB5" s="680"/>
      <c r="BC5" s="680"/>
      <c r="BD5" s="680"/>
      <c r="BE5" s="680"/>
      <c r="BF5" s="681"/>
      <c r="BG5" s="621">
        <v>3752951</v>
      </c>
      <c r="BH5" s="622"/>
      <c r="BI5" s="622"/>
      <c r="BJ5" s="622"/>
      <c r="BK5" s="622"/>
      <c r="BL5" s="622"/>
      <c r="BM5" s="622"/>
      <c r="BN5" s="623"/>
      <c r="BO5" s="659">
        <v>100</v>
      </c>
      <c r="BP5" s="659"/>
      <c r="BQ5" s="659"/>
      <c r="BR5" s="659"/>
      <c r="BS5" s="660">
        <v>90585</v>
      </c>
      <c r="BT5" s="660"/>
      <c r="BU5" s="660"/>
      <c r="BV5" s="660"/>
      <c r="BW5" s="660"/>
      <c r="BX5" s="660"/>
      <c r="BY5" s="660"/>
      <c r="BZ5" s="660"/>
      <c r="CA5" s="660"/>
      <c r="CB5" s="695"/>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88341</v>
      </c>
      <c r="S6" s="622"/>
      <c r="T6" s="622"/>
      <c r="U6" s="622"/>
      <c r="V6" s="622"/>
      <c r="W6" s="622"/>
      <c r="X6" s="622"/>
      <c r="Y6" s="623"/>
      <c r="Z6" s="659">
        <v>0.8</v>
      </c>
      <c r="AA6" s="659"/>
      <c r="AB6" s="659"/>
      <c r="AC6" s="659"/>
      <c r="AD6" s="660">
        <v>88341</v>
      </c>
      <c r="AE6" s="660"/>
      <c r="AF6" s="660"/>
      <c r="AG6" s="660"/>
      <c r="AH6" s="660"/>
      <c r="AI6" s="660"/>
      <c r="AJ6" s="660"/>
      <c r="AK6" s="660"/>
      <c r="AL6" s="624">
        <v>1.4</v>
      </c>
      <c r="AM6" s="625"/>
      <c r="AN6" s="625"/>
      <c r="AO6" s="661"/>
      <c r="AP6" s="618" t="s">
        <v>221</v>
      </c>
      <c r="AQ6" s="619"/>
      <c r="AR6" s="619"/>
      <c r="AS6" s="619"/>
      <c r="AT6" s="619"/>
      <c r="AU6" s="619"/>
      <c r="AV6" s="619"/>
      <c r="AW6" s="619"/>
      <c r="AX6" s="619"/>
      <c r="AY6" s="619"/>
      <c r="AZ6" s="619"/>
      <c r="BA6" s="619"/>
      <c r="BB6" s="619"/>
      <c r="BC6" s="619"/>
      <c r="BD6" s="619"/>
      <c r="BE6" s="619"/>
      <c r="BF6" s="620"/>
      <c r="BG6" s="621">
        <v>3752951</v>
      </c>
      <c r="BH6" s="622"/>
      <c r="BI6" s="622"/>
      <c r="BJ6" s="622"/>
      <c r="BK6" s="622"/>
      <c r="BL6" s="622"/>
      <c r="BM6" s="622"/>
      <c r="BN6" s="623"/>
      <c r="BO6" s="659">
        <v>100</v>
      </c>
      <c r="BP6" s="659"/>
      <c r="BQ6" s="659"/>
      <c r="BR6" s="659"/>
      <c r="BS6" s="660">
        <v>90585</v>
      </c>
      <c r="BT6" s="660"/>
      <c r="BU6" s="660"/>
      <c r="BV6" s="660"/>
      <c r="BW6" s="660"/>
      <c r="BX6" s="660"/>
      <c r="BY6" s="660"/>
      <c r="BZ6" s="660"/>
      <c r="CA6" s="660"/>
      <c r="CB6" s="695"/>
      <c r="CD6" s="679" t="s">
        <v>222</v>
      </c>
      <c r="CE6" s="680"/>
      <c r="CF6" s="680"/>
      <c r="CG6" s="680"/>
      <c r="CH6" s="680"/>
      <c r="CI6" s="680"/>
      <c r="CJ6" s="680"/>
      <c r="CK6" s="680"/>
      <c r="CL6" s="680"/>
      <c r="CM6" s="680"/>
      <c r="CN6" s="680"/>
      <c r="CO6" s="680"/>
      <c r="CP6" s="680"/>
      <c r="CQ6" s="681"/>
      <c r="CR6" s="621">
        <v>89338</v>
      </c>
      <c r="CS6" s="622"/>
      <c r="CT6" s="622"/>
      <c r="CU6" s="622"/>
      <c r="CV6" s="622"/>
      <c r="CW6" s="622"/>
      <c r="CX6" s="622"/>
      <c r="CY6" s="623"/>
      <c r="CZ6" s="703">
        <v>0.9</v>
      </c>
      <c r="DA6" s="685"/>
      <c r="DB6" s="685"/>
      <c r="DC6" s="705"/>
      <c r="DD6" s="627">
        <v>2748</v>
      </c>
      <c r="DE6" s="622"/>
      <c r="DF6" s="622"/>
      <c r="DG6" s="622"/>
      <c r="DH6" s="622"/>
      <c r="DI6" s="622"/>
      <c r="DJ6" s="622"/>
      <c r="DK6" s="622"/>
      <c r="DL6" s="622"/>
      <c r="DM6" s="622"/>
      <c r="DN6" s="622"/>
      <c r="DO6" s="622"/>
      <c r="DP6" s="623"/>
      <c r="DQ6" s="627">
        <v>89192</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1246</v>
      </c>
      <c r="S7" s="622"/>
      <c r="T7" s="622"/>
      <c r="U7" s="622"/>
      <c r="V7" s="622"/>
      <c r="W7" s="622"/>
      <c r="X7" s="622"/>
      <c r="Y7" s="623"/>
      <c r="Z7" s="659">
        <v>0</v>
      </c>
      <c r="AA7" s="659"/>
      <c r="AB7" s="659"/>
      <c r="AC7" s="659"/>
      <c r="AD7" s="660">
        <v>1246</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1470581</v>
      </c>
      <c r="BH7" s="622"/>
      <c r="BI7" s="622"/>
      <c r="BJ7" s="622"/>
      <c r="BK7" s="622"/>
      <c r="BL7" s="622"/>
      <c r="BM7" s="622"/>
      <c r="BN7" s="623"/>
      <c r="BO7" s="659">
        <v>39.200000000000003</v>
      </c>
      <c r="BP7" s="659"/>
      <c r="BQ7" s="659"/>
      <c r="BR7" s="659"/>
      <c r="BS7" s="660">
        <v>90585</v>
      </c>
      <c r="BT7" s="660"/>
      <c r="BU7" s="660"/>
      <c r="BV7" s="660"/>
      <c r="BW7" s="660"/>
      <c r="BX7" s="660"/>
      <c r="BY7" s="660"/>
      <c r="BZ7" s="660"/>
      <c r="CA7" s="660"/>
      <c r="CB7" s="695"/>
      <c r="CD7" s="618" t="s">
        <v>225</v>
      </c>
      <c r="CE7" s="619"/>
      <c r="CF7" s="619"/>
      <c r="CG7" s="619"/>
      <c r="CH7" s="619"/>
      <c r="CI7" s="619"/>
      <c r="CJ7" s="619"/>
      <c r="CK7" s="619"/>
      <c r="CL7" s="619"/>
      <c r="CM7" s="619"/>
      <c r="CN7" s="619"/>
      <c r="CO7" s="619"/>
      <c r="CP7" s="619"/>
      <c r="CQ7" s="620"/>
      <c r="CR7" s="621">
        <v>1092823</v>
      </c>
      <c r="CS7" s="622"/>
      <c r="CT7" s="622"/>
      <c r="CU7" s="622"/>
      <c r="CV7" s="622"/>
      <c r="CW7" s="622"/>
      <c r="CX7" s="622"/>
      <c r="CY7" s="623"/>
      <c r="CZ7" s="659">
        <v>10.8</v>
      </c>
      <c r="DA7" s="659"/>
      <c r="DB7" s="659"/>
      <c r="DC7" s="659"/>
      <c r="DD7" s="627">
        <v>52819</v>
      </c>
      <c r="DE7" s="622"/>
      <c r="DF7" s="622"/>
      <c r="DG7" s="622"/>
      <c r="DH7" s="622"/>
      <c r="DI7" s="622"/>
      <c r="DJ7" s="622"/>
      <c r="DK7" s="622"/>
      <c r="DL7" s="622"/>
      <c r="DM7" s="622"/>
      <c r="DN7" s="622"/>
      <c r="DO7" s="622"/>
      <c r="DP7" s="623"/>
      <c r="DQ7" s="627">
        <v>958022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17827</v>
      </c>
      <c r="S8" s="622"/>
      <c r="T8" s="622"/>
      <c r="U8" s="622"/>
      <c r="V8" s="622"/>
      <c r="W8" s="622"/>
      <c r="X8" s="622"/>
      <c r="Y8" s="623"/>
      <c r="Z8" s="659">
        <v>0.2</v>
      </c>
      <c r="AA8" s="659"/>
      <c r="AB8" s="659"/>
      <c r="AC8" s="659"/>
      <c r="AD8" s="660">
        <v>17827</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36730</v>
      </c>
      <c r="BH8" s="622"/>
      <c r="BI8" s="622"/>
      <c r="BJ8" s="622"/>
      <c r="BK8" s="622"/>
      <c r="BL8" s="622"/>
      <c r="BM8" s="622"/>
      <c r="BN8" s="623"/>
      <c r="BO8" s="659">
        <v>1</v>
      </c>
      <c r="BP8" s="659"/>
      <c r="BQ8" s="659"/>
      <c r="BR8" s="659"/>
      <c r="BS8" s="660" t="s">
        <v>122</v>
      </c>
      <c r="BT8" s="660"/>
      <c r="BU8" s="660"/>
      <c r="BV8" s="660"/>
      <c r="BW8" s="660"/>
      <c r="BX8" s="660"/>
      <c r="BY8" s="660"/>
      <c r="BZ8" s="660"/>
      <c r="CA8" s="660"/>
      <c r="CB8" s="695"/>
      <c r="CD8" s="618" t="s">
        <v>228</v>
      </c>
      <c r="CE8" s="619"/>
      <c r="CF8" s="619"/>
      <c r="CG8" s="619"/>
      <c r="CH8" s="619"/>
      <c r="CI8" s="619"/>
      <c r="CJ8" s="619"/>
      <c r="CK8" s="619"/>
      <c r="CL8" s="619"/>
      <c r="CM8" s="619"/>
      <c r="CN8" s="619"/>
      <c r="CO8" s="619"/>
      <c r="CP8" s="619"/>
      <c r="CQ8" s="620"/>
      <c r="CR8" s="621">
        <v>3699255</v>
      </c>
      <c r="CS8" s="622"/>
      <c r="CT8" s="622"/>
      <c r="CU8" s="622"/>
      <c r="CV8" s="622"/>
      <c r="CW8" s="622"/>
      <c r="CX8" s="622"/>
      <c r="CY8" s="623"/>
      <c r="CZ8" s="659">
        <v>36.700000000000003</v>
      </c>
      <c r="DA8" s="659"/>
      <c r="DB8" s="659"/>
      <c r="DC8" s="659"/>
      <c r="DD8" s="627">
        <v>94466</v>
      </c>
      <c r="DE8" s="622"/>
      <c r="DF8" s="622"/>
      <c r="DG8" s="622"/>
      <c r="DH8" s="622"/>
      <c r="DI8" s="622"/>
      <c r="DJ8" s="622"/>
      <c r="DK8" s="622"/>
      <c r="DL8" s="622"/>
      <c r="DM8" s="622"/>
      <c r="DN8" s="622"/>
      <c r="DO8" s="622"/>
      <c r="DP8" s="623"/>
      <c r="DQ8" s="627">
        <v>2125337</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19578</v>
      </c>
      <c r="S9" s="622"/>
      <c r="T9" s="622"/>
      <c r="U9" s="622"/>
      <c r="V9" s="622"/>
      <c r="W9" s="622"/>
      <c r="X9" s="622"/>
      <c r="Y9" s="623"/>
      <c r="Z9" s="659">
        <v>0.2</v>
      </c>
      <c r="AA9" s="659"/>
      <c r="AB9" s="659"/>
      <c r="AC9" s="659"/>
      <c r="AD9" s="660">
        <v>19578</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988131</v>
      </c>
      <c r="BH9" s="622"/>
      <c r="BI9" s="622"/>
      <c r="BJ9" s="622"/>
      <c r="BK9" s="622"/>
      <c r="BL9" s="622"/>
      <c r="BM9" s="622"/>
      <c r="BN9" s="623"/>
      <c r="BO9" s="659">
        <v>26.3</v>
      </c>
      <c r="BP9" s="659"/>
      <c r="BQ9" s="659"/>
      <c r="BR9" s="659"/>
      <c r="BS9" s="660" t="s">
        <v>122</v>
      </c>
      <c r="BT9" s="660"/>
      <c r="BU9" s="660"/>
      <c r="BV9" s="660"/>
      <c r="BW9" s="660"/>
      <c r="BX9" s="660"/>
      <c r="BY9" s="660"/>
      <c r="BZ9" s="660"/>
      <c r="CA9" s="660"/>
      <c r="CB9" s="695"/>
      <c r="CD9" s="618" t="s">
        <v>231</v>
      </c>
      <c r="CE9" s="619"/>
      <c r="CF9" s="619"/>
      <c r="CG9" s="619"/>
      <c r="CH9" s="619"/>
      <c r="CI9" s="619"/>
      <c r="CJ9" s="619"/>
      <c r="CK9" s="619"/>
      <c r="CL9" s="619"/>
      <c r="CM9" s="619"/>
      <c r="CN9" s="619"/>
      <c r="CO9" s="619"/>
      <c r="CP9" s="619"/>
      <c r="CQ9" s="620"/>
      <c r="CR9" s="621">
        <v>773253</v>
      </c>
      <c r="CS9" s="622"/>
      <c r="CT9" s="622"/>
      <c r="CU9" s="622"/>
      <c r="CV9" s="622"/>
      <c r="CW9" s="622"/>
      <c r="CX9" s="622"/>
      <c r="CY9" s="623"/>
      <c r="CZ9" s="659">
        <v>7.7</v>
      </c>
      <c r="DA9" s="659"/>
      <c r="DB9" s="659"/>
      <c r="DC9" s="659"/>
      <c r="DD9" s="627">
        <v>2958</v>
      </c>
      <c r="DE9" s="622"/>
      <c r="DF9" s="622"/>
      <c r="DG9" s="622"/>
      <c r="DH9" s="622"/>
      <c r="DI9" s="622"/>
      <c r="DJ9" s="622"/>
      <c r="DK9" s="622"/>
      <c r="DL9" s="622"/>
      <c r="DM9" s="622"/>
      <c r="DN9" s="622"/>
      <c r="DO9" s="622"/>
      <c r="DP9" s="623"/>
      <c r="DQ9" s="627">
        <v>671617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84595</v>
      </c>
      <c r="BH10" s="622"/>
      <c r="BI10" s="622"/>
      <c r="BJ10" s="622"/>
      <c r="BK10" s="622"/>
      <c r="BL10" s="622"/>
      <c r="BM10" s="622"/>
      <c r="BN10" s="623"/>
      <c r="BO10" s="659">
        <v>2.2999999999999998</v>
      </c>
      <c r="BP10" s="659"/>
      <c r="BQ10" s="659"/>
      <c r="BR10" s="659"/>
      <c r="BS10" s="660">
        <v>14084</v>
      </c>
      <c r="BT10" s="660"/>
      <c r="BU10" s="660"/>
      <c r="BV10" s="660"/>
      <c r="BW10" s="660"/>
      <c r="BX10" s="660"/>
      <c r="BY10" s="660"/>
      <c r="BZ10" s="660"/>
      <c r="CA10" s="660"/>
      <c r="CB10" s="695"/>
      <c r="CD10" s="618" t="s">
        <v>234</v>
      </c>
      <c r="CE10" s="619"/>
      <c r="CF10" s="619"/>
      <c r="CG10" s="619"/>
      <c r="CH10" s="619"/>
      <c r="CI10" s="619"/>
      <c r="CJ10" s="619"/>
      <c r="CK10" s="619"/>
      <c r="CL10" s="619"/>
      <c r="CM10" s="619"/>
      <c r="CN10" s="619"/>
      <c r="CO10" s="619"/>
      <c r="CP10" s="619"/>
      <c r="CQ10" s="620"/>
      <c r="CR10" s="621">
        <v>16825</v>
      </c>
      <c r="CS10" s="622"/>
      <c r="CT10" s="622"/>
      <c r="CU10" s="622"/>
      <c r="CV10" s="622"/>
      <c r="CW10" s="622"/>
      <c r="CX10" s="622"/>
      <c r="CY10" s="623"/>
      <c r="CZ10" s="659">
        <v>0.2</v>
      </c>
      <c r="DA10" s="659"/>
      <c r="DB10" s="659"/>
      <c r="DC10" s="659"/>
      <c r="DD10" s="627">
        <v>5937</v>
      </c>
      <c r="DE10" s="622"/>
      <c r="DF10" s="622"/>
      <c r="DG10" s="622"/>
      <c r="DH10" s="622"/>
      <c r="DI10" s="622"/>
      <c r="DJ10" s="622"/>
      <c r="DK10" s="622"/>
      <c r="DL10" s="622"/>
      <c r="DM10" s="622"/>
      <c r="DN10" s="622"/>
      <c r="DO10" s="622"/>
      <c r="DP10" s="623"/>
      <c r="DQ10" s="627">
        <v>16401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509437</v>
      </c>
      <c r="S11" s="622"/>
      <c r="T11" s="622"/>
      <c r="U11" s="622"/>
      <c r="V11" s="622"/>
      <c r="W11" s="622"/>
      <c r="X11" s="622"/>
      <c r="Y11" s="623"/>
      <c r="Z11" s="624">
        <v>4.7</v>
      </c>
      <c r="AA11" s="625"/>
      <c r="AB11" s="625"/>
      <c r="AC11" s="626"/>
      <c r="AD11" s="627">
        <v>509437</v>
      </c>
      <c r="AE11" s="622"/>
      <c r="AF11" s="622"/>
      <c r="AG11" s="622"/>
      <c r="AH11" s="622"/>
      <c r="AI11" s="622"/>
      <c r="AJ11" s="622"/>
      <c r="AK11" s="623"/>
      <c r="AL11" s="624">
        <v>7.9</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361125</v>
      </c>
      <c r="BH11" s="622"/>
      <c r="BI11" s="622"/>
      <c r="BJ11" s="622"/>
      <c r="BK11" s="622"/>
      <c r="BL11" s="622"/>
      <c r="BM11" s="622"/>
      <c r="BN11" s="623"/>
      <c r="BO11" s="659">
        <v>9.6</v>
      </c>
      <c r="BP11" s="659"/>
      <c r="BQ11" s="659"/>
      <c r="BR11" s="659"/>
      <c r="BS11" s="660">
        <v>76501</v>
      </c>
      <c r="BT11" s="660"/>
      <c r="BU11" s="660"/>
      <c r="BV11" s="660"/>
      <c r="BW11" s="660"/>
      <c r="BX11" s="660"/>
      <c r="BY11" s="660"/>
      <c r="BZ11" s="660"/>
      <c r="CA11" s="660"/>
      <c r="CB11" s="695"/>
      <c r="CD11" s="618" t="s">
        <v>237</v>
      </c>
      <c r="CE11" s="619"/>
      <c r="CF11" s="619"/>
      <c r="CG11" s="619"/>
      <c r="CH11" s="619"/>
      <c r="CI11" s="619"/>
      <c r="CJ11" s="619"/>
      <c r="CK11" s="619"/>
      <c r="CL11" s="619"/>
      <c r="CM11" s="619"/>
      <c r="CN11" s="619"/>
      <c r="CO11" s="619"/>
      <c r="CP11" s="619"/>
      <c r="CQ11" s="620"/>
      <c r="CR11" s="621">
        <v>500062</v>
      </c>
      <c r="CS11" s="622"/>
      <c r="CT11" s="622"/>
      <c r="CU11" s="622"/>
      <c r="CV11" s="622"/>
      <c r="CW11" s="622"/>
      <c r="CX11" s="622"/>
      <c r="CY11" s="623"/>
      <c r="CZ11" s="659">
        <v>5</v>
      </c>
      <c r="DA11" s="659"/>
      <c r="DB11" s="659"/>
      <c r="DC11" s="659"/>
      <c r="DD11" s="627">
        <v>208763</v>
      </c>
      <c r="DE11" s="622"/>
      <c r="DF11" s="622"/>
      <c r="DG11" s="622"/>
      <c r="DH11" s="622"/>
      <c r="DI11" s="622"/>
      <c r="DJ11" s="622"/>
      <c r="DK11" s="622"/>
      <c r="DL11" s="622"/>
      <c r="DM11" s="622"/>
      <c r="DN11" s="622"/>
      <c r="DO11" s="622"/>
      <c r="DP11" s="623"/>
      <c r="DQ11" s="627">
        <v>281291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55257</v>
      </c>
      <c r="S12" s="622"/>
      <c r="T12" s="622"/>
      <c r="U12" s="622"/>
      <c r="V12" s="622"/>
      <c r="W12" s="622"/>
      <c r="X12" s="622"/>
      <c r="Y12" s="623"/>
      <c r="Z12" s="659">
        <v>0.5</v>
      </c>
      <c r="AA12" s="659"/>
      <c r="AB12" s="659"/>
      <c r="AC12" s="659"/>
      <c r="AD12" s="660">
        <v>55257</v>
      </c>
      <c r="AE12" s="660"/>
      <c r="AF12" s="660"/>
      <c r="AG12" s="660"/>
      <c r="AH12" s="660"/>
      <c r="AI12" s="660"/>
      <c r="AJ12" s="660"/>
      <c r="AK12" s="660"/>
      <c r="AL12" s="624">
        <v>0.9</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2039361</v>
      </c>
      <c r="BH12" s="622"/>
      <c r="BI12" s="622"/>
      <c r="BJ12" s="622"/>
      <c r="BK12" s="622"/>
      <c r="BL12" s="622"/>
      <c r="BM12" s="622"/>
      <c r="BN12" s="623"/>
      <c r="BO12" s="659">
        <v>54.3</v>
      </c>
      <c r="BP12" s="659"/>
      <c r="BQ12" s="659"/>
      <c r="BR12" s="659"/>
      <c r="BS12" s="660" t="s">
        <v>122</v>
      </c>
      <c r="BT12" s="660"/>
      <c r="BU12" s="660"/>
      <c r="BV12" s="660"/>
      <c r="BW12" s="660"/>
      <c r="BX12" s="660"/>
      <c r="BY12" s="660"/>
      <c r="BZ12" s="660"/>
      <c r="CA12" s="660"/>
      <c r="CB12" s="695"/>
      <c r="CD12" s="618" t="s">
        <v>240</v>
      </c>
      <c r="CE12" s="619"/>
      <c r="CF12" s="619"/>
      <c r="CG12" s="619"/>
      <c r="CH12" s="619"/>
      <c r="CI12" s="619"/>
      <c r="CJ12" s="619"/>
      <c r="CK12" s="619"/>
      <c r="CL12" s="619"/>
      <c r="CM12" s="619"/>
      <c r="CN12" s="619"/>
      <c r="CO12" s="619"/>
      <c r="CP12" s="619"/>
      <c r="CQ12" s="620"/>
      <c r="CR12" s="621">
        <v>296481</v>
      </c>
      <c r="CS12" s="622"/>
      <c r="CT12" s="622"/>
      <c r="CU12" s="622"/>
      <c r="CV12" s="622"/>
      <c r="CW12" s="622"/>
      <c r="CX12" s="622"/>
      <c r="CY12" s="623"/>
      <c r="CZ12" s="659">
        <v>2.9</v>
      </c>
      <c r="DA12" s="659"/>
      <c r="DB12" s="659"/>
      <c r="DC12" s="659"/>
      <c r="DD12" s="627">
        <v>14640</v>
      </c>
      <c r="DE12" s="622"/>
      <c r="DF12" s="622"/>
      <c r="DG12" s="622"/>
      <c r="DH12" s="622"/>
      <c r="DI12" s="622"/>
      <c r="DJ12" s="622"/>
      <c r="DK12" s="622"/>
      <c r="DL12" s="622"/>
      <c r="DM12" s="622"/>
      <c r="DN12" s="622"/>
      <c r="DO12" s="622"/>
      <c r="DP12" s="623"/>
      <c r="DQ12" s="627">
        <v>198390</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2039290</v>
      </c>
      <c r="BH13" s="622"/>
      <c r="BI13" s="622"/>
      <c r="BJ13" s="622"/>
      <c r="BK13" s="622"/>
      <c r="BL13" s="622"/>
      <c r="BM13" s="622"/>
      <c r="BN13" s="623"/>
      <c r="BO13" s="659">
        <v>54.3</v>
      </c>
      <c r="BP13" s="659"/>
      <c r="BQ13" s="659"/>
      <c r="BR13" s="659"/>
      <c r="BS13" s="660" t="s">
        <v>122</v>
      </c>
      <c r="BT13" s="660"/>
      <c r="BU13" s="660"/>
      <c r="BV13" s="660"/>
      <c r="BW13" s="660"/>
      <c r="BX13" s="660"/>
      <c r="BY13" s="660"/>
      <c r="BZ13" s="660"/>
      <c r="CA13" s="660"/>
      <c r="CB13" s="695"/>
      <c r="CD13" s="618" t="s">
        <v>243</v>
      </c>
      <c r="CE13" s="619"/>
      <c r="CF13" s="619"/>
      <c r="CG13" s="619"/>
      <c r="CH13" s="619"/>
      <c r="CI13" s="619"/>
      <c r="CJ13" s="619"/>
      <c r="CK13" s="619"/>
      <c r="CL13" s="619"/>
      <c r="CM13" s="619"/>
      <c r="CN13" s="619"/>
      <c r="CO13" s="619"/>
      <c r="CP13" s="619"/>
      <c r="CQ13" s="620"/>
      <c r="CR13" s="621">
        <v>945315</v>
      </c>
      <c r="CS13" s="622"/>
      <c r="CT13" s="622"/>
      <c r="CU13" s="622"/>
      <c r="CV13" s="622"/>
      <c r="CW13" s="622"/>
      <c r="CX13" s="622"/>
      <c r="CY13" s="623"/>
      <c r="CZ13" s="659">
        <v>9.4</v>
      </c>
      <c r="DA13" s="659"/>
      <c r="DB13" s="659"/>
      <c r="DC13" s="659"/>
      <c r="DD13" s="627">
        <v>328505</v>
      </c>
      <c r="DE13" s="622"/>
      <c r="DF13" s="622"/>
      <c r="DG13" s="622"/>
      <c r="DH13" s="622"/>
      <c r="DI13" s="622"/>
      <c r="DJ13" s="622"/>
      <c r="DK13" s="622"/>
      <c r="DL13" s="622"/>
      <c r="DM13" s="622"/>
      <c r="DN13" s="622"/>
      <c r="DO13" s="622"/>
      <c r="DP13" s="623"/>
      <c r="DQ13" s="627">
        <v>560377</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1230</v>
      </c>
      <c r="S14" s="622"/>
      <c r="T14" s="622"/>
      <c r="U14" s="622"/>
      <c r="V14" s="622"/>
      <c r="W14" s="622"/>
      <c r="X14" s="622"/>
      <c r="Y14" s="623"/>
      <c r="Z14" s="659">
        <v>0</v>
      </c>
      <c r="AA14" s="659"/>
      <c r="AB14" s="659"/>
      <c r="AC14" s="659"/>
      <c r="AD14" s="660">
        <v>1230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97692</v>
      </c>
      <c r="BH14" s="622"/>
      <c r="BI14" s="622"/>
      <c r="BJ14" s="622"/>
      <c r="BK14" s="622"/>
      <c r="BL14" s="622"/>
      <c r="BM14" s="622"/>
      <c r="BN14" s="623"/>
      <c r="BO14" s="659">
        <v>2.6</v>
      </c>
      <c r="BP14" s="659"/>
      <c r="BQ14" s="659"/>
      <c r="BR14" s="659"/>
      <c r="BS14" s="660" t="s">
        <v>122</v>
      </c>
      <c r="BT14" s="660"/>
      <c r="BU14" s="660"/>
      <c r="BV14" s="660"/>
      <c r="BW14" s="660"/>
      <c r="BX14" s="660"/>
      <c r="BY14" s="660"/>
      <c r="BZ14" s="660"/>
      <c r="CA14" s="660"/>
      <c r="CB14" s="695"/>
      <c r="CD14" s="618" t="s">
        <v>246</v>
      </c>
      <c r="CE14" s="619"/>
      <c r="CF14" s="619"/>
      <c r="CG14" s="619"/>
      <c r="CH14" s="619"/>
      <c r="CI14" s="619"/>
      <c r="CJ14" s="619"/>
      <c r="CK14" s="619"/>
      <c r="CL14" s="619"/>
      <c r="CM14" s="619"/>
      <c r="CN14" s="619"/>
      <c r="CO14" s="619"/>
      <c r="CP14" s="619"/>
      <c r="CQ14" s="620"/>
      <c r="CR14" s="621">
        <v>338794</v>
      </c>
      <c r="CS14" s="622"/>
      <c r="CT14" s="622"/>
      <c r="CU14" s="622"/>
      <c r="CV14" s="622"/>
      <c r="CW14" s="622"/>
      <c r="CX14" s="622"/>
      <c r="CY14" s="623"/>
      <c r="CZ14" s="659">
        <v>3.4</v>
      </c>
      <c r="DA14" s="659"/>
      <c r="DB14" s="659"/>
      <c r="DC14" s="659"/>
      <c r="DD14" s="627">
        <v>1496</v>
      </c>
      <c r="DE14" s="622"/>
      <c r="DF14" s="622"/>
      <c r="DG14" s="622"/>
      <c r="DH14" s="622"/>
      <c r="DI14" s="622"/>
      <c r="DJ14" s="622"/>
      <c r="DK14" s="622"/>
      <c r="DL14" s="622"/>
      <c r="DM14" s="622"/>
      <c r="DN14" s="622"/>
      <c r="DO14" s="622"/>
      <c r="DP14" s="623"/>
      <c r="DQ14" s="627">
        <v>323841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145317</v>
      </c>
      <c r="BH15" s="622"/>
      <c r="BI15" s="622"/>
      <c r="BJ15" s="622"/>
      <c r="BK15" s="622"/>
      <c r="BL15" s="622"/>
      <c r="BM15" s="622"/>
      <c r="BN15" s="623"/>
      <c r="BO15" s="659">
        <v>3.9</v>
      </c>
      <c r="BP15" s="659"/>
      <c r="BQ15" s="659"/>
      <c r="BR15" s="659"/>
      <c r="BS15" s="660" t="s">
        <v>122</v>
      </c>
      <c r="BT15" s="660"/>
      <c r="BU15" s="660"/>
      <c r="BV15" s="660"/>
      <c r="BW15" s="660"/>
      <c r="BX15" s="660"/>
      <c r="BY15" s="660"/>
      <c r="BZ15" s="660"/>
      <c r="CA15" s="660"/>
      <c r="CB15" s="695"/>
      <c r="CD15" s="618" t="s">
        <v>249</v>
      </c>
      <c r="CE15" s="619"/>
      <c r="CF15" s="619"/>
      <c r="CG15" s="619"/>
      <c r="CH15" s="619"/>
      <c r="CI15" s="619"/>
      <c r="CJ15" s="619"/>
      <c r="CK15" s="619"/>
      <c r="CL15" s="619"/>
      <c r="CM15" s="619"/>
      <c r="CN15" s="619"/>
      <c r="CO15" s="619"/>
      <c r="CP15" s="619"/>
      <c r="CQ15" s="620"/>
      <c r="CR15" s="621">
        <v>1577690</v>
      </c>
      <c r="CS15" s="622"/>
      <c r="CT15" s="622"/>
      <c r="CU15" s="622"/>
      <c r="CV15" s="622"/>
      <c r="CW15" s="622"/>
      <c r="CX15" s="622"/>
      <c r="CY15" s="623"/>
      <c r="CZ15" s="659">
        <v>15.6</v>
      </c>
      <c r="DA15" s="659"/>
      <c r="DB15" s="659"/>
      <c r="DC15" s="659"/>
      <c r="DD15" s="627">
        <v>230241</v>
      </c>
      <c r="DE15" s="622"/>
      <c r="DF15" s="622"/>
      <c r="DG15" s="622"/>
      <c r="DH15" s="622"/>
      <c r="DI15" s="622"/>
      <c r="DJ15" s="622"/>
      <c r="DK15" s="622"/>
      <c r="DL15" s="622"/>
      <c r="DM15" s="622"/>
      <c r="DN15" s="622"/>
      <c r="DO15" s="622"/>
      <c r="DP15" s="623"/>
      <c r="DQ15" s="627">
        <v>1252461</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14682</v>
      </c>
      <c r="S16" s="622"/>
      <c r="T16" s="622"/>
      <c r="U16" s="622"/>
      <c r="V16" s="622"/>
      <c r="W16" s="622"/>
      <c r="X16" s="622"/>
      <c r="Y16" s="623"/>
      <c r="Z16" s="659">
        <v>0.1</v>
      </c>
      <c r="AA16" s="659"/>
      <c r="AB16" s="659"/>
      <c r="AC16" s="659"/>
      <c r="AD16" s="660">
        <v>14682</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252</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67274</v>
      </c>
      <c r="S17" s="622"/>
      <c r="T17" s="622"/>
      <c r="U17" s="622"/>
      <c r="V17" s="622"/>
      <c r="W17" s="622"/>
      <c r="X17" s="622"/>
      <c r="Y17" s="623"/>
      <c r="Z17" s="659">
        <v>0.6</v>
      </c>
      <c r="AA17" s="659"/>
      <c r="AB17" s="659"/>
      <c r="AC17" s="659"/>
      <c r="AD17" s="660">
        <v>67274</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255</v>
      </c>
      <c r="CE17" s="619"/>
      <c r="CF17" s="619"/>
      <c r="CG17" s="619"/>
      <c r="CH17" s="619"/>
      <c r="CI17" s="619"/>
      <c r="CJ17" s="619"/>
      <c r="CK17" s="619"/>
      <c r="CL17" s="619"/>
      <c r="CM17" s="619"/>
      <c r="CN17" s="619"/>
      <c r="CO17" s="619"/>
      <c r="CP17" s="619"/>
      <c r="CQ17" s="620"/>
      <c r="CR17" s="621">
        <v>758522</v>
      </c>
      <c r="CS17" s="622"/>
      <c r="CT17" s="622"/>
      <c r="CU17" s="622"/>
      <c r="CV17" s="622"/>
      <c r="CW17" s="622"/>
      <c r="CX17" s="622"/>
      <c r="CY17" s="623"/>
      <c r="CZ17" s="659">
        <v>7.5</v>
      </c>
      <c r="DA17" s="659"/>
      <c r="DB17" s="659"/>
      <c r="DC17" s="659"/>
      <c r="DD17" s="627" t="s">
        <v>122</v>
      </c>
      <c r="DE17" s="622"/>
      <c r="DF17" s="622"/>
      <c r="DG17" s="622"/>
      <c r="DH17" s="622"/>
      <c r="DI17" s="622"/>
      <c r="DJ17" s="622"/>
      <c r="DK17" s="622"/>
      <c r="DL17" s="622"/>
      <c r="DM17" s="622"/>
      <c r="DN17" s="622"/>
      <c r="DO17" s="622"/>
      <c r="DP17" s="623"/>
      <c r="DQ17" s="627">
        <v>758522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21546</v>
      </c>
      <c r="S18" s="622"/>
      <c r="T18" s="622"/>
      <c r="U18" s="622"/>
      <c r="V18" s="622"/>
      <c r="W18" s="622"/>
      <c r="X18" s="622"/>
      <c r="Y18" s="623"/>
      <c r="Z18" s="659">
        <v>0.2</v>
      </c>
      <c r="AA18" s="659"/>
      <c r="AB18" s="659"/>
      <c r="AC18" s="659"/>
      <c r="AD18" s="660">
        <v>21546</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19384</v>
      </c>
      <c r="S19" s="622"/>
      <c r="T19" s="622"/>
      <c r="U19" s="622"/>
      <c r="V19" s="622"/>
      <c r="W19" s="622"/>
      <c r="X19" s="622"/>
      <c r="Y19" s="623"/>
      <c r="Z19" s="659">
        <v>0.2</v>
      </c>
      <c r="AA19" s="659"/>
      <c r="AB19" s="659"/>
      <c r="AC19" s="659"/>
      <c r="AD19" s="660">
        <v>19384</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96" t="s">
        <v>262</v>
      </c>
      <c r="C20" s="697"/>
      <c r="D20" s="697"/>
      <c r="E20" s="697"/>
      <c r="F20" s="697"/>
      <c r="G20" s="697"/>
      <c r="H20" s="697"/>
      <c r="I20" s="697"/>
      <c r="J20" s="697"/>
      <c r="K20" s="697"/>
      <c r="L20" s="697"/>
      <c r="M20" s="697"/>
      <c r="N20" s="697"/>
      <c r="O20" s="697"/>
      <c r="P20" s="697"/>
      <c r="Q20" s="698"/>
      <c r="R20" s="621">
        <v>2162</v>
      </c>
      <c r="S20" s="622"/>
      <c r="T20" s="622"/>
      <c r="U20" s="622"/>
      <c r="V20" s="622"/>
      <c r="W20" s="622"/>
      <c r="X20" s="622"/>
      <c r="Y20" s="623"/>
      <c r="Z20" s="659">
        <v>0</v>
      </c>
      <c r="AA20" s="659"/>
      <c r="AB20" s="659"/>
      <c r="AC20" s="659"/>
      <c r="AD20" s="660">
        <v>2162</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264</v>
      </c>
      <c r="CE20" s="619"/>
      <c r="CF20" s="619"/>
      <c r="CG20" s="619"/>
      <c r="CH20" s="619"/>
      <c r="CI20" s="619"/>
      <c r="CJ20" s="619"/>
      <c r="CK20" s="619"/>
      <c r="CL20" s="619"/>
      <c r="CM20" s="619"/>
      <c r="CN20" s="619"/>
      <c r="CO20" s="619"/>
      <c r="CP20" s="619"/>
      <c r="CQ20" s="620"/>
      <c r="CR20" s="621">
        <v>10088358</v>
      </c>
      <c r="CS20" s="622"/>
      <c r="CT20" s="622"/>
      <c r="CU20" s="622"/>
      <c r="CV20" s="622"/>
      <c r="CW20" s="622"/>
      <c r="CX20" s="622"/>
      <c r="CY20" s="623"/>
      <c r="CZ20" s="659">
        <v>100</v>
      </c>
      <c r="DA20" s="659"/>
      <c r="DB20" s="659"/>
      <c r="DC20" s="659"/>
      <c r="DD20" s="627">
        <v>942573</v>
      </c>
      <c r="DE20" s="622"/>
      <c r="DF20" s="622"/>
      <c r="DG20" s="622"/>
      <c r="DH20" s="622"/>
      <c r="DI20" s="622"/>
      <c r="DJ20" s="622"/>
      <c r="DK20" s="622"/>
      <c r="DL20" s="622"/>
      <c r="DM20" s="622"/>
      <c r="DN20" s="622"/>
      <c r="DO20" s="622"/>
      <c r="DP20" s="623"/>
      <c r="DQ20" s="627">
        <v>7235451</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2104062</v>
      </c>
      <c r="S21" s="622"/>
      <c r="T21" s="622"/>
      <c r="U21" s="622"/>
      <c r="V21" s="622"/>
      <c r="W21" s="622"/>
      <c r="X21" s="622"/>
      <c r="Y21" s="623"/>
      <c r="Z21" s="659">
        <v>19.600000000000001</v>
      </c>
      <c r="AA21" s="659"/>
      <c r="AB21" s="659"/>
      <c r="AC21" s="659"/>
      <c r="AD21" s="660">
        <v>1853424</v>
      </c>
      <c r="AE21" s="660"/>
      <c r="AF21" s="660"/>
      <c r="AG21" s="660"/>
      <c r="AH21" s="660"/>
      <c r="AI21" s="660"/>
      <c r="AJ21" s="660"/>
      <c r="AK21" s="660"/>
      <c r="AL21" s="624">
        <v>28.9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1853424</v>
      </c>
      <c r="S22" s="622"/>
      <c r="T22" s="622"/>
      <c r="U22" s="622"/>
      <c r="V22" s="622"/>
      <c r="W22" s="622"/>
      <c r="X22" s="622"/>
      <c r="Y22" s="623"/>
      <c r="Z22" s="659">
        <v>17.3</v>
      </c>
      <c r="AA22" s="659"/>
      <c r="AB22" s="659"/>
      <c r="AC22" s="659"/>
      <c r="AD22" s="660">
        <v>1853424</v>
      </c>
      <c r="AE22" s="660"/>
      <c r="AF22" s="660"/>
      <c r="AG22" s="660"/>
      <c r="AH22" s="660"/>
      <c r="AI22" s="660"/>
      <c r="AJ22" s="660"/>
      <c r="AK22" s="660"/>
      <c r="AL22" s="624">
        <v>28.9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250638</v>
      </c>
      <c r="S23" s="622"/>
      <c r="T23" s="622"/>
      <c r="U23" s="622"/>
      <c r="V23" s="622"/>
      <c r="W23" s="622"/>
      <c r="X23" s="622"/>
      <c r="Y23" s="623"/>
      <c r="Z23" s="659">
        <v>2.2999999999999998</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9" t="s">
        <v>279</v>
      </c>
      <c r="CE24" s="680"/>
      <c r="CF24" s="680"/>
      <c r="CG24" s="680"/>
      <c r="CH24" s="680"/>
      <c r="CI24" s="680"/>
      <c r="CJ24" s="680"/>
      <c r="CK24" s="680"/>
      <c r="CL24" s="680"/>
      <c r="CM24" s="680"/>
      <c r="CN24" s="680"/>
      <c r="CO24" s="680"/>
      <c r="CP24" s="680"/>
      <c r="CQ24" s="681"/>
      <c r="CR24" s="676">
        <v>4863036</v>
      </c>
      <c r="CS24" s="677"/>
      <c r="CT24" s="677"/>
      <c r="CU24" s="677"/>
      <c r="CV24" s="677"/>
      <c r="CW24" s="677"/>
      <c r="CX24" s="677"/>
      <c r="CY24" s="702"/>
      <c r="CZ24" s="703">
        <v>48.2</v>
      </c>
      <c r="DA24" s="685"/>
      <c r="DB24" s="685"/>
      <c r="DC24" s="705"/>
      <c r="DD24" s="701">
        <v>3486781</v>
      </c>
      <c r="DE24" s="677"/>
      <c r="DF24" s="677"/>
      <c r="DG24" s="677"/>
      <c r="DH24" s="677"/>
      <c r="DI24" s="677"/>
      <c r="DJ24" s="677"/>
      <c r="DK24" s="702"/>
      <c r="DL24" s="701">
        <v>3312476</v>
      </c>
      <c r="DM24" s="677"/>
      <c r="DN24" s="677"/>
      <c r="DO24" s="677"/>
      <c r="DP24" s="677"/>
      <c r="DQ24" s="677"/>
      <c r="DR24" s="677"/>
      <c r="DS24" s="677"/>
      <c r="DT24" s="677"/>
      <c r="DU24" s="677"/>
      <c r="DV24" s="702"/>
      <c r="DW24" s="703">
        <v>51.3</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6653431</v>
      </c>
      <c r="S25" s="622"/>
      <c r="T25" s="622"/>
      <c r="U25" s="622"/>
      <c r="V25" s="622"/>
      <c r="W25" s="622"/>
      <c r="X25" s="622"/>
      <c r="Y25" s="623"/>
      <c r="Z25" s="659">
        <v>61.9</v>
      </c>
      <c r="AA25" s="659"/>
      <c r="AB25" s="659"/>
      <c r="AC25" s="659"/>
      <c r="AD25" s="660">
        <v>6402793</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282</v>
      </c>
      <c r="CE25" s="619"/>
      <c r="CF25" s="619"/>
      <c r="CG25" s="619"/>
      <c r="CH25" s="619"/>
      <c r="CI25" s="619"/>
      <c r="CJ25" s="619"/>
      <c r="CK25" s="619"/>
      <c r="CL25" s="619"/>
      <c r="CM25" s="619"/>
      <c r="CN25" s="619"/>
      <c r="CO25" s="619"/>
      <c r="CP25" s="619"/>
      <c r="CQ25" s="620"/>
      <c r="CR25" s="621">
        <v>2215786</v>
      </c>
      <c r="CS25" s="634"/>
      <c r="CT25" s="634"/>
      <c r="CU25" s="634"/>
      <c r="CV25" s="634"/>
      <c r="CW25" s="634"/>
      <c r="CX25" s="634"/>
      <c r="CY25" s="635"/>
      <c r="CZ25" s="624">
        <v>22</v>
      </c>
      <c r="DA25" s="636"/>
      <c r="DB25" s="636"/>
      <c r="DC25" s="637"/>
      <c r="DD25" s="627">
        <v>2045160</v>
      </c>
      <c r="DE25" s="634"/>
      <c r="DF25" s="634"/>
      <c r="DG25" s="634"/>
      <c r="DH25" s="634"/>
      <c r="DI25" s="634"/>
      <c r="DJ25" s="634"/>
      <c r="DK25" s="635"/>
      <c r="DL25" s="627">
        <v>2036905</v>
      </c>
      <c r="DM25" s="634"/>
      <c r="DN25" s="634"/>
      <c r="DO25" s="634"/>
      <c r="DP25" s="634"/>
      <c r="DQ25" s="634"/>
      <c r="DR25" s="634"/>
      <c r="DS25" s="634"/>
      <c r="DT25" s="634"/>
      <c r="DU25" s="634"/>
      <c r="DV25" s="635"/>
      <c r="DW25" s="624">
        <v>31.6</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1316</v>
      </c>
      <c r="S26" s="622"/>
      <c r="T26" s="622"/>
      <c r="U26" s="622"/>
      <c r="V26" s="622"/>
      <c r="W26" s="622"/>
      <c r="X26" s="622"/>
      <c r="Y26" s="623"/>
      <c r="Z26" s="659">
        <v>0</v>
      </c>
      <c r="AA26" s="659"/>
      <c r="AB26" s="659"/>
      <c r="AC26" s="659"/>
      <c r="AD26" s="660">
        <v>1316</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285</v>
      </c>
      <c r="CE26" s="619"/>
      <c r="CF26" s="619"/>
      <c r="CG26" s="619"/>
      <c r="CH26" s="619"/>
      <c r="CI26" s="619"/>
      <c r="CJ26" s="619"/>
      <c r="CK26" s="619"/>
      <c r="CL26" s="619"/>
      <c r="CM26" s="619"/>
      <c r="CN26" s="619"/>
      <c r="CO26" s="619"/>
      <c r="CP26" s="619"/>
      <c r="CQ26" s="620"/>
      <c r="CR26" s="621">
        <v>1215107</v>
      </c>
      <c r="CS26" s="622"/>
      <c r="CT26" s="622"/>
      <c r="CU26" s="622"/>
      <c r="CV26" s="622"/>
      <c r="CW26" s="622"/>
      <c r="CX26" s="622"/>
      <c r="CY26" s="623"/>
      <c r="CZ26" s="624">
        <v>12</v>
      </c>
      <c r="DA26" s="636"/>
      <c r="DB26" s="636"/>
      <c r="DC26" s="637"/>
      <c r="DD26" s="627">
        <v>1115666</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188736</v>
      </c>
      <c r="S27" s="622"/>
      <c r="T27" s="622"/>
      <c r="U27" s="622"/>
      <c r="V27" s="622"/>
      <c r="W27" s="622"/>
      <c r="X27" s="622"/>
      <c r="Y27" s="623"/>
      <c r="Z27" s="659">
        <v>1.8</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3752951</v>
      </c>
      <c r="BH27" s="622"/>
      <c r="BI27" s="622"/>
      <c r="BJ27" s="622"/>
      <c r="BK27" s="622"/>
      <c r="BL27" s="622"/>
      <c r="BM27" s="622"/>
      <c r="BN27" s="623"/>
      <c r="BO27" s="659">
        <v>100</v>
      </c>
      <c r="BP27" s="659"/>
      <c r="BQ27" s="659"/>
      <c r="BR27" s="659"/>
      <c r="BS27" s="660">
        <v>90585</v>
      </c>
      <c r="BT27" s="660"/>
      <c r="BU27" s="660"/>
      <c r="BV27" s="660"/>
      <c r="BW27" s="660"/>
      <c r="BX27" s="660"/>
      <c r="BY27" s="660"/>
      <c r="BZ27" s="660"/>
      <c r="CA27" s="660"/>
      <c r="CB27" s="695"/>
      <c r="CD27" s="618" t="s">
        <v>288</v>
      </c>
      <c r="CE27" s="619"/>
      <c r="CF27" s="619"/>
      <c r="CG27" s="619"/>
      <c r="CH27" s="619"/>
      <c r="CI27" s="619"/>
      <c r="CJ27" s="619"/>
      <c r="CK27" s="619"/>
      <c r="CL27" s="619"/>
      <c r="CM27" s="619"/>
      <c r="CN27" s="619"/>
      <c r="CO27" s="619"/>
      <c r="CP27" s="619"/>
      <c r="CQ27" s="620"/>
      <c r="CR27" s="621">
        <v>1888728</v>
      </c>
      <c r="CS27" s="634"/>
      <c r="CT27" s="634"/>
      <c r="CU27" s="634"/>
      <c r="CV27" s="634"/>
      <c r="CW27" s="634"/>
      <c r="CX27" s="634"/>
      <c r="CY27" s="635"/>
      <c r="CZ27" s="624">
        <v>18.7</v>
      </c>
      <c r="DA27" s="636"/>
      <c r="DB27" s="636"/>
      <c r="DC27" s="637"/>
      <c r="DD27" s="627">
        <v>683099</v>
      </c>
      <c r="DE27" s="634"/>
      <c r="DF27" s="634"/>
      <c r="DG27" s="634"/>
      <c r="DH27" s="634"/>
      <c r="DI27" s="634"/>
      <c r="DJ27" s="634"/>
      <c r="DK27" s="635"/>
      <c r="DL27" s="627">
        <v>517049</v>
      </c>
      <c r="DM27" s="634"/>
      <c r="DN27" s="634"/>
      <c r="DO27" s="634"/>
      <c r="DP27" s="634"/>
      <c r="DQ27" s="634"/>
      <c r="DR27" s="634"/>
      <c r="DS27" s="634"/>
      <c r="DT27" s="634"/>
      <c r="DU27" s="634"/>
      <c r="DV27" s="635"/>
      <c r="DW27" s="624">
        <v>8</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62536</v>
      </c>
      <c r="S28" s="622"/>
      <c r="T28" s="622"/>
      <c r="U28" s="622"/>
      <c r="V28" s="622"/>
      <c r="W28" s="622"/>
      <c r="X28" s="622"/>
      <c r="Y28" s="623"/>
      <c r="Z28" s="659">
        <v>0.6</v>
      </c>
      <c r="AA28" s="659"/>
      <c r="AB28" s="659"/>
      <c r="AC28" s="659"/>
      <c r="AD28" s="660">
        <v>7626</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758522</v>
      </c>
      <c r="CS28" s="622"/>
      <c r="CT28" s="622"/>
      <c r="CU28" s="622"/>
      <c r="CV28" s="622"/>
      <c r="CW28" s="622"/>
      <c r="CX28" s="622"/>
      <c r="CY28" s="623"/>
      <c r="CZ28" s="624">
        <v>7.5</v>
      </c>
      <c r="DA28" s="636"/>
      <c r="DB28" s="636"/>
      <c r="DC28" s="637"/>
      <c r="DD28" s="627">
        <v>758522</v>
      </c>
      <c r="DE28" s="622"/>
      <c r="DF28" s="622"/>
      <c r="DG28" s="622"/>
      <c r="DH28" s="622"/>
      <c r="DI28" s="622"/>
      <c r="DJ28" s="622"/>
      <c r="DK28" s="623"/>
      <c r="DL28" s="627">
        <v>758522</v>
      </c>
      <c r="DM28" s="622"/>
      <c r="DN28" s="622"/>
      <c r="DO28" s="622"/>
      <c r="DP28" s="622"/>
      <c r="DQ28" s="622"/>
      <c r="DR28" s="622"/>
      <c r="DS28" s="622"/>
      <c r="DT28" s="622"/>
      <c r="DU28" s="622"/>
      <c r="DV28" s="623"/>
      <c r="DW28" s="624">
        <v>11.8</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11252</v>
      </c>
      <c r="S29" s="622"/>
      <c r="T29" s="622"/>
      <c r="U29" s="622"/>
      <c r="V29" s="622"/>
      <c r="W29" s="622"/>
      <c r="X29" s="622"/>
      <c r="Y29" s="623"/>
      <c r="Z29" s="659">
        <v>0.1</v>
      </c>
      <c r="AA29" s="659"/>
      <c r="AB29" s="659"/>
      <c r="AC29" s="659"/>
      <c r="AD29" s="660">
        <v>8</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292</v>
      </c>
      <c r="CE29" s="641"/>
      <c r="CF29" s="618" t="s">
        <v>66</v>
      </c>
      <c r="CG29" s="619"/>
      <c r="CH29" s="619"/>
      <c r="CI29" s="619"/>
      <c r="CJ29" s="619"/>
      <c r="CK29" s="619"/>
      <c r="CL29" s="619"/>
      <c r="CM29" s="619"/>
      <c r="CN29" s="619"/>
      <c r="CO29" s="619"/>
      <c r="CP29" s="619"/>
      <c r="CQ29" s="620"/>
      <c r="CR29" s="621">
        <v>758522</v>
      </c>
      <c r="CS29" s="634"/>
      <c r="CT29" s="634"/>
      <c r="CU29" s="634"/>
      <c r="CV29" s="634"/>
      <c r="CW29" s="634"/>
      <c r="CX29" s="634"/>
      <c r="CY29" s="635"/>
      <c r="CZ29" s="624">
        <v>7.5</v>
      </c>
      <c r="DA29" s="636"/>
      <c r="DB29" s="636"/>
      <c r="DC29" s="637"/>
      <c r="DD29" s="627">
        <v>758522</v>
      </c>
      <c r="DE29" s="634"/>
      <c r="DF29" s="634"/>
      <c r="DG29" s="634"/>
      <c r="DH29" s="634"/>
      <c r="DI29" s="634"/>
      <c r="DJ29" s="634"/>
      <c r="DK29" s="635"/>
      <c r="DL29" s="627">
        <v>758522</v>
      </c>
      <c r="DM29" s="634"/>
      <c r="DN29" s="634"/>
      <c r="DO29" s="634"/>
      <c r="DP29" s="634"/>
      <c r="DQ29" s="634"/>
      <c r="DR29" s="634"/>
      <c r="DS29" s="634"/>
      <c r="DT29" s="634"/>
      <c r="DU29" s="634"/>
      <c r="DV29" s="635"/>
      <c r="DW29" s="624">
        <v>11.8</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1520581</v>
      </c>
      <c r="S30" s="622"/>
      <c r="T30" s="622"/>
      <c r="U30" s="622"/>
      <c r="V30" s="622"/>
      <c r="W30" s="622"/>
      <c r="X30" s="622"/>
      <c r="Y30" s="623"/>
      <c r="Z30" s="659">
        <v>14.2</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3"/>
      <c r="BI30" s="693"/>
      <c r="BJ30" s="693"/>
      <c r="BK30" s="693"/>
      <c r="BL30" s="693"/>
      <c r="BM30" s="693"/>
      <c r="BN30" s="693"/>
      <c r="BO30" s="693"/>
      <c r="BP30" s="693"/>
      <c r="BQ30" s="694"/>
      <c r="BR30" s="673" t="s">
        <v>295</v>
      </c>
      <c r="BS30" s="693"/>
      <c r="BT30" s="693"/>
      <c r="BU30" s="693"/>
      <c r="BV30" s="693"/>
      <c r="BW30" s="693"/>
      <c r="BX30" s="693"/>
      <c r="BY30" s="693"/>
      <c r="BZ30" s="693"/>
      <c r="CA30" s="693"/>
      <c r="CB30" s="694"/>
      <c r="CD30" s="642"/>
      <c r="CE30" s="643"/>
      <c r="CF30" s="618" t="s">
        <v>296</v>
      </c>
      <c r="CG30" s="619"/>
      <c r="CH30" s="619"/>
      <c r="CI30" s="619"/>
      <c r="CJ30" s="619"/>
      <c r="CK30" s="619"/>
      <c r="CL30" s="619"/>
      <c r="CM30" s="619"/>
      <c r="CN30" s="619"/>
      <c r="CO30" s="619"/>
      <c r="CP30" s="619"/>
      <c r="CQ30" s="620"/>
      <c r="CR30" s="621">
        <v>722750</v>
      </c>
      <c r="CS30" s="622"/>
      <c r="CT30" s="622"/>
      <c r="CU30" s="622"/>
      <c r="CV30" s="622"/>
      <c r="CW30" s="622"/>
      <c r="CX30" s="622"/>
      <c r="CY30" s="623"/>
      <c r="CZ30" s="624">
        <v>7.2</v>
      </c>
      <c r="DA30" s="636"/>
      <c r="DB30" s="636"/>
      <c r="DC30" s="637"/>
      <c r="DD30" s="627">
        <v>722750</v>
      </c>
      <c r="DE30" s="622"/>
      <c r="DF30" s="622"/>
      <c r="DG30" s="622"/>
      <c r="DH30" s="622"/>
      <c r="DI30" s="622"/>
      <c r="DJ30" s="622"/>
      <c r="DK30" s="623"/>
      <c r="DL30" s="627">
        <v>722750</v>
      </c>
      <c r="DM30" s="622"/>
      <c r="DN30" s="622"/>
      <c r="DO30" s="622"/>
      <c r="DP30" s="622"/>
      <c r="DQ30" s="622"/>
      <c r="DR30" s="622"/>
      <c r="DS30" s="622"/>
      <c r="DT30" s="622"/>
      <c r="DU30" s="622"/>
      <c r="DV30" s="623"/>
      <c r="DW30" s="624">
        <v>11.2</v>
      </c>
      <c r="DX30" s="636"/>
      <c r="DY30" s="636"/>
      <c r="DZ30" s="636"/>
      <c r="EA30" s="636"/>
      <c r="EB30" s="636"/>
      <c r="EC30" s="648"/>
    </row>
    <row r="31" spans="2:133" ht="11.25" customHeight="1" x14ac:dyDescent="0.15">
      <c r="B31" s="696" t="s">
        <v>297</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298</v>
      </c>
      <c r="AQ31" s="688"/>
      <c r="AR31" s="688"/>
      <c r="AS31" s="688"/>
      <c r="AT31" s="689"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98</v>
      </c>
      <c r="BN31" s="684"/>
      <c r="BO31" s="684"/>
      <c r="BP31" s="684"/>
      <c r="BQ31" s="686"/>
      <c r="BR31" s="683">
        <v>99.5</v>
      </c>
      <c r="BS31" s="684"/>
      <c r="BT31" s="684"/>
      <c r="BU31" s="684"/>
      <c r="BV31" s="684"/>
      <c r="BW31" s="684"/>
      <c r="BX31" s="685">
        <v>98</v>
      </c>
      <c r="BY31" s="684"/>
      <c r="BZ31" s="684"/>
      <c r="CA31" s="684"/>
      <c r="CB31" s="686"/>
      <c r="CD31" s="642"/>
      <c r="CE31" s="643"/>
      <c r="CF31" s="618" t="s">
        <v>300</v>
      </c>
      <c r="CG31" s="619"/>
      <c r="CH31" s="619"/>
      <c r="CI31" s="619"/>
      <c r="CJ31" s="619"/>
      <c r="CK31" s="619"/>
      <c r="CL31" s="619"/>
      <c r="CM31" s="619"/>
      <c r="CN31" s="619"/>
      <c r="CO31" s="619"/>
      <c r="CP31" s="619"/>
      <c r="CQ31" s="620"/>
      <c r="CR31" s="621">
        <v>35772</v>
      </c>
      <c r="CS31" s="634"/>
      <c r="CT31" s="634"/>
      <c r="CU31" s="634"/>
      <c r="CV31" s="634"/>
      <c r="CW31" s="634"/>
      <c r="CX31" s="634"/>
      <c r="CY31" s="635"/>
      <c r="CZ31" s="624">
        <v>0.4</v>
      </c>
      <c r="DA31" s="636"/>
      <c r="DB31" s="636"/>
      <c r="DC31" s="637"/>
      <c r="DD31" s="627">
        <v>35772</v>
      </c>
      <c r="DE31" s="634"/>
      <c r="DF31" s="634"/>
      <c r="DG31" s="634"/>
      <c r="DH31" s="634"/>
      <c r="DI31" s="634"/>
      <c r="DJ31" s="634"/>
      <c r="DK31" s="635"/>
      <c r="DL31" s="627">
        <v>35772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798794</v>
      </c>
      <c r="S32" s="622"/>
      <c r="T32" s="622"/>
      <c r="U32" s="622"/>
      <c r="V32" s="622"/>
      <c r="W32" s="622"/>
      <c r="X32" s="622"/>
      <c r="Y32" s="623"/>
      <c r="Z32" s="659">
        <v>7.4</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302</v>
      </c>
      <c r="AX32" s="618" t="s">
        <v>303</v>
      </c>
      <c r="AY32" s="619"/>
      <c r="AZ32" s="619"/>
      <c r="BA32" s="619"/>
      <c r="BB32" s="619"/>
      <c r="BC32" s="619"/>
      <c r="BD32" s="619"/>
      <c r="BE32" s="619"/>
      <c r="BF32" s="620"/>
      <c r="BG32" s="692">
        <v>99.2</v>
      </c>
      <c r="BH32" s="634"/>
      <c r="BI32" s="634"/>
      <c r="BJ32" s="634"/>
      <c r="BK32" s="634"/>
      <c r="BL32" s="634"/>
      <c r="BM32" s="625">
        <v>97.5</v>
      </c>
      <c r="BN32" s="634"/>
      <c r="BO32" s="634"/>
      <c r="BP32" s="634"/>
      <c r="BQ32" s="657"/>
      <c r="BR32" s="692">
        <v>99.3</v>
      </c>
      <c r="BS32" s="634"/>
      <c r="BT32" s="634"/>
      <c r="BU32" s="634"/>
      <c r="BV32" s="634"/>
      <c r="BW32" s="634"/>
      <c r="BX32" s="625">
        <v>97.4</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74165</v>
      </c>
      <c r="S33" s="622"/>
      <c r="T33" s="622"/>
      <c r="U33" s="622"/>
      <c r="V33" s="622"/>
      <c r="W33" s="622"/>
      <c r="X33" s="622"/>
      <c r="Y33" s="623"/>
      <c r="Z33" s="659">
        <v>0.7</v>
      </c>
      <c r="AA33" s="659"/>
      <c r="AB33" s="659"/>
      <c r="AC33" s="659"/>
      <c r="AD33" s="660">
        <v>4054</v>
      </c>
      <c r="AE33" s="660"/>
      <c r="AF33" s="660"/>
      <c r="AG33" s="660"/>
      <c r="AH33" s="660"/>
      <c r="AI33" s="660"/>
      <c r="AJ33" s="660"/>
      <c r="AK33" s="660"/>
      <c r="AL33" s="624">
        <v>0.1</v>
      </c>
      <c r="AM33" s="625"/>
      <c r="AN33" s="625"/>
      <c r="AO33" s="661"/>
      <c r="AP33" s="664"/>
      <c r="AQ33" s="665"/>
      <c r="AR33" s="665"/>
      <c r="AS33" s="665"/>
      <c r="AT33" s="691"/>
      <c r="AU33" s="219"/>
      <c r="AV33" s="219"/>
      <c r="AW33" s="219"/>
      <c r="AX33" s="602" t="s">
        <v>306</v>
      </c>
      <c r="AY33" s="603"/>
      <c r="AZ33" s="603"/>
      <c r="BA33" s="603"/>
      <c r="BB33" s="603"/>
      <c r="BC33" s="603"/>
      <c r="BD33" s="603"/>
      <c r="BE33" s="603"/>
      <c r="BF33" s="604"/>
      <c r="BG33" s="682">
        <v>99.6</v>
      </c>
      <c r="BH33" s="606"/>
      <c r="BI33" s="606"/>
      <c r="BJ33" s="606"/>
      <c r="BK33" s="606"/>
      <c r="BL33" s="606"/>
      <c r="BM33" s="652">
        <v>98.4</v>
      </c>
      <c r="BN33" s="606"/>
      <c r="BO33" s="606"/>
      <c r="BP33" s="606"/>
      <c r="BQ33" s="669"/>
      <c r="BR33" s="682">
        <v>99.6</v>
      </c>
      <c r="BS33" s="606"/>
      <c r="BT33" s="606"/>
      <c r="BU33" s="606"/>
      <c r="BV33" s="606"/>
      <c r="BW33" s="606"/>
      <c r="BX33" s="652">
        <v>98.3</v>
      </c>
      <c r="BY33" s="606"/>
      <c r="BZ33" s="606"/>
      <c r="CA33" s="606"/>
      <c r="CB33" s="669"/>
      <c r="CD33" s="618" t="s">
        <v>307</v>
      </c>
      <c r="CE33" s="619"/>
      <c r="CF33" s="619"/>
      <c r="CG33" s="619"/>
      <c r="CH33" s="619"/>
      <c r="CI33" s="619"/>
      <c r="CJ33" s="619"/>
      <c r="CK33" s="619"/>
      <c r="CL33" s="619"/>
      <c r="CM33" s="619"/>
      <c r="CN33" s="619"/>
      <c r="CO33" s="619"/>
      <c r="CP33" s="619"/>
      <c r="CQ33" s="620"/>
      <c r="CR33" s="621">
        <v>4282749</v>
      </c>
      <c r="CS33" s="634"/>
      <c r="CT33" s="634"/>
      <c r="CU33" s="634"/>
      <c r="CV33" s="634"/>
      <c r="CW33" s="634"/>
      <c r="CX33" s="634"/>
      <c r="CY33" s="635"/>
      <c r="CZ33" s="624">
        <v>42.5</v>
      </c>
      <c r="DA33" s="636"/>
      <c r="DB33" s="636"/>
      <c r="DC33" s="637"/>
      <c r="DD33" s="627">
        <v>3546069</v>
      </c>
      <c r="DE33" s="634"/>
      <c r="DF33" s="634"/>
      <c r="DG33" s="634"/>
      <c r="DH33" s="634"/>
      <c r="DI33" s="634"/>
      <c r="DJ33" s="634"/>
      <c r="DK33" s="635"/>
      <c r="DL33" s="627">
        <v>2770493</v>
      </c>
      <c r="DM33" s="634"/>
      <c r="DN33" s="634"/>
      <c r="DO33" s="634"/>
      <c r="DP33" s="634"/>
      <c r="DQ33" s="634"/>
      <c r="DR33" s="634"/>
      <c r="DS33" s="634"/>
      <c r="DT33" s="634"/>
      <c r="DU33" s="634"/>
      <c r="DV33" s="635"/>
      <c r="DW33" s="624">
        <v>42.9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75919</v>
      </c>
      <c r="S34" s="622"/>
      <c r="T34" s="622"/>
      <c r="U34" s="622"/>
      <c r="V34" s="622"/>
      <c r="W34" s="622"/>
      <c r="X34" s="622"/>
      <c r="Y34" s="623"/>
      <c r="Z34" s="659">
        <v>0.7</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1355371</v>
      </c>
      <c r="CS34" s="622"/>
      <c r="CT34" s="622"/>
      <c r="CU34" s="622"/>
      <c r="CV34" s="622"/>
      <c r="CW34" s="622"/>
      <c r="CX34" s="622"/>
      <c r="CY34" s="623"/>
      <c r="CZ34" s="624">
        <v>13.4</v>
      </c>
      <c r="DA34" s="636"/>
      <c r="DB34" s="636"/>
      <c r="DC34" s="637"/>
      <c r="DD34" s="627">
        <v>1026948</v>
      </c>
      <c r="DE34" s="622"/>
      <c r="DF34" s="622"/>
      <c r="DG34" s="622"/>
      <c r="DH34" s="622"/>
      <c r="DI34" s="622"/>
      <c r="DJ34" s="622"/>
      <c r="DK34" s="623"/>
      <c r="DL34" s="627">
        <v>896786</v>
      </c>
      <c r="DM34" s="622"/>
      <c r="DN34" s="622"/>
      <c r="DO34" s="622"/>
      <c r="DP34" s="622"/>
      <c r="DQ34" s="622"/>
      <c r="DR34" s="622"/>
      <c r="DS34" s="622"/>
      <c r="DT34" s="622"/>
      <c r="DU34" s="622"/>
      <c r="DV34" s="623"/>
      <c r="DW34" s="624">
        <v>13.9</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62938</v>
      </c>
      <c r="S35" s="622"/>
      <c r="T35" s="622"/>
      <c r="U35" s="622"/>
      <c r="V35" s="622"/>
      <c r="W35" s="622"/>
      <c r="X35" s="622"/>
      <c r="Y35" s="623"/>
      <c r="Z35" s="659">
        <v>0.6</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83424</v>
      </c>
      <c r="CS35" s="634"/>
      <c r="CT35" s="634"/>
      <c r="CU35" s="634"/>
      <c r="CV35" s="634"/>
      <c r="CW35" s="634"/>
      <c r="CX35" s="634"/>
      <c r="CY35" s="635"/>
      <c r="CZ35" s="624">
        <v>0.8</v>
      </c>
      <c r="DA35" s="636"/>
      <c r="DB35" s="636"/>
      <c r="DC35" s="637"/>
      <c r="DD35" s="627">
        <v>81091</v>
      </c>
      <c r="DE35" s="634"/>
      <c r="DF35" s="634"/>
      <c r="DG35" s="634"/>
      <c r="DH35" s="634"/>
      <c r="DI35" s="634"/>
      <c r="DJ35" s="634"/>
      <c r="DK35" s="635"/>
      <c r="DL35" s="627">
        <v>81091</v>
      </c>
      <c r="DM35" s="634"/>
      <c r="DN35" s="634"/>
      <c r="DO35" s="634"/>
      <c r="DP35" s="634"/>
      <c r="DQ35" s="634"/>
      <c r="DR35" s="634"/>
      <c r="DS35" s="634"/>
      <c r="DT35" s="634"/>
      <c r="DU35" s="634"/>
      <c r="DV35" s="635"/>
      <c r="DW35" s="624">
        <v>1.3</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925640</v>
      </c>
      <c r="S36" s="622"/>
      <c r="T36" s="622"/>
      <c r="U36" s="622"/>
      <c r="V36" s="622"/>
      <c r="W36" s="622"/>
      <c r="X36" s="622"/>
      <c r="Y36" s="623"/>
      <c r="Z36" s="659">
        <v>8.6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1269158</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11057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1733918</v>
      </c>
      <c r="CS36" s="622"/>
      <c r="CT36" s="622"/>
      <c r="CU36" s="622"/>
      <c r="CV36" s="622"/>
      <c r="CW36" s="622"/>
      <c r="CX36" s="622"/>
      <c r="CY36" s="623"/>
      <c r="CZ36" s="624">
        <v>17.2</v>
      </c>
      <c r="DA36" s="636"/>
      <c r="DB36" s="636"/>
      <c r="DC36" s="637"/>
      <c r="DD36" s="627">
        <v>1598995</v>
      </c>
      <c r="DE36" s="622"/>
      <c r="DF36" s="622"/>
      <c r="DG36" s="622"/>
      <c r="DH36" s="622"/>
      <c r="DI36" s="622"/>
      <c r="DJ36" s="622"/>
      <c r="DK36" s="623"/>
      <c r="DL36" s="627">
        <v>1166687</v>
      </c>
      <c r="DM36" s="622"/>
      <c r="DN36" s="622"/>
      <c r="DO36" s="622"/>
      <c r="DP36" s="622"/>
      <c r="DQ36" s="622"/>
      <c r="DR36" s="622"/>
      <c r="DS36" s="622"/>
      <c r="DT36" s="622"/>
      <c r="DU36" s="622"/>
      <c r="DV36" s="623"/>
      <c r="DW36" s="624">
        <v>18.100000000000001</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113584</v>
      </c>
      <c r="S37" s="622"/>
      <c r="T37" s="622"/>
      <c r="U37" s="622"/>
      <c r="V37" s="622"/>
      <c r="W37" s="622"/>
      <c r="X37" s="622"/>
      <c r="Y37" s="623"/>
      <c r="Z37" s="659">
        <v>1.1000000000000001</v>
      </c>
      <c r="AA37" s="659"/>
      <c r="AB37" s="659"/>
      <c r="AC37" s="659"/>
      <c r="AD37" s="660">
        <v>637</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455777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-6958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581083</v>
      </c>
      <c r="CS37" s="634"/>
      <c r="CT37" s="634"/>
      <c r="CU37" s="634"/>
      <c r="CV37" s="634"/>
      <c r="CW37" s="634"/>
      <c r="CX37" s="634"/>
      <c r="CY37" s="635"/>
      <c r="CZ37" s="624">
        <v>5.8</v>
      </c>
      <c r="DA37" s="636"/>
      <c r="DB37" s="636"/>
      <c r="DC37" s="637"/>
      <c r="DD37" s="627">
        <v>581083</v>
      </c>
      <c r="DE37" s="634"/>
      <c r="DF37" s="634"/>
      <c r="DG37" s="634"/>
      <c r="DH37" s="634"/>
      <c r="DI37" s="634"/>
      <c r="DJ37" s="634"/>
      <c r="DK37" s="635"/>
      <c r="DL37" s="627">
        <v>581083</v>
      </c>
      <c r="DM37" s="634"/>
      <c r="DN37" s="634"/>
      <c r="DO37" s="634"/>
      <c r="DP37" s="634"/>
      <c r="DQ37" s="634"/>
      <c r="DR37" s="634"/>
      <c r="DS37" s="634"/>
      <c r="DT37" s="634"/>
      <c r="DU37" s="634"/>
      <c r="DV37" s="635"/>
      <c r="DW37" s="624">
        <v>9</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251187</v>
      </c>
      <c r="S38" s="622"/>
      <c r="T38" s="622"/>
      <c r="U38" s="622"/>
      <c r="V38" s="622"/>
      <c r="W38" s="622"/>
      <c r="X38" s="622"/>
      <c r="Y38" s="623"/>
      <c r="Z38" s="659">
        <v>2.2999999999999998</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26544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2476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786837</v>
      </c>
      <c r="CS38" s="622"/>
      <c r="CT38" s="622"/>
      <c r="CU38" s="622"/>
      <c r="CV38" s="622"/>
      <c r="CW38" s="622"/>
      <c r="CX38" s="622"/>
      <c r="CY38" s="623"/>
      <c r="CZ38" s="624">
        <v>7.8</v>
      </c>
      <c r="DA38" s="636"/>
      <c r="DB38" s="636"/>
      <c r="DC38" s="637"/>
      <c r="DD38" s="627">
        <v>657907</v>
      </c>
      <c r="DE38" s="622"/>
      <c r="DF38" s="622"/>
      <c r="DG38" s="622"/>
      <c r="DH38" s="622"/>
      <c r="DI38" s="622"/>
      <c r="DJ38" s="622"/>
      <c r="DK38" s="623"/>
      <c r="DL38" s="627">
        <v>625929</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t="s">
        <v>122</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3808</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309819</v>
      </c>
      <c r="CS39" s="634"/>
      <c r="CT39" s="634"/>
      <c r="CU39" s="634"/>
      <c r="CV39" s="634"/>
      <c r="CW39" s="634"/>
      <c r="CX39" s="634"/>
      <c r="CY39" s="635"/>
      <c r="CZ39" s="624">
        <v>3.1</v>
      </c>
      <c r="DA39" s="636"/>
      <c r="DB39" s="636"/>
      <c r="DC39" s="637"/>
      <c r="DD39" s="627">
        <v>181128</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38087</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13380</v>
      </c>
      <c r="CS40" s="622"/>
      <c r="CT40" s="622"/>
      <c r="CU40" s="622"/>
      <c r="CV40" s="622"/>
      <c r="CW40" s="622"/>
      <c r="CX40" s="622"/>
      <c r="CY40" s="623"/>
      <c r="CZ40" s="624">
        <v>0.1</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10740079</v>
      </c>
      <c r="S41" s="646"/>
      <c r="T41" s="646"/>
      <c r="U41" s="646"/>
      <c r="V41" s="646"/>
      <c r="W41" s="646"/>
      <c r="X41" s="646"/>
      <c r="Y41" s="649"/>
      <c r="Z41" s="650">
        <v>100</v>
      </c>
      <c r="AA41" s="650"/>
      <c r="AB41" s="650"/>
      <c r="AC41" s="650"/>
      <c r="AD41" s="651">
        <v>6416434</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151541</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635296</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374</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942573</v>
      </c>
      <c r="CS42" s="634"/>
      <c r="CT42" s="634"/>
      <c r="CU42" s="634"/>
      <c r="CV42" s="634"/>
      <c r="CW42" s="634"/>
      <c r="CX42" s="634"/>
      <c r="CY42" s="635"/>
      <c r="CZ42" s="624">
        <v>9.3000000000000007</v>
      </c>
      <c r="DA42" s="636"/>
      <c r="DB42" s="636"/>
      <c r="DC42" s="637"/>
      <c r="DD42" s="627">
        <v>202601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14732</v>
      </c>
      <c r="CS43" s="634"/>
      <c r="CT43" s="634"/>
      <c r="CU43" s="634"/>
      <c r="CV43" s="634"/>
      <c r="CW43" s="634"/>
      <c r="CX43" s="634"/>
      <c r="CY43" s="635"/>
      <c r="CZ43" s="624">
        <v>0.1</v>
      </c>
      <c r="DA43" s="636"/>
      <c r="DB43" s="636"/>
      <c r="DC43" s="637"/>
      <c r="DD43" s="627">
        <v>14732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942573</v>
      </c>
      <c r="CS44" s="622"/>
      <c r="CT44" s="622"/>
      <c r="CU44" s="622"/>
      <c r="CV44" s="622"/>
      <c r="CW44" s="622"/>
      <c r="CX44" s="622"/>
      <c r="CY44" s="623"/>
      <c r="CZ44" s="624">
        <v>9.3000000000000007</v>
      </c>
      <c r="DA44" s="625"/>
      <c r="DB44" s="625"/>
      <c r="DC44" s="626"/>
      <c r="DD44" s="627">
        <v>202601</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638745</v>
      </c>
      <c r="CS45" s="634"/>
      <c r="CT45" s="634"/>
      <c r="CU45" s="634"/>
      <c r="CV45" s="634"/>
      <c r="CW45" s="634"/>
      <c r="CX45" s="634"/>
      <c r="CY45" s="635"/>
      <c r="CZ45" s="624">
        <v>6.3</v>
      </c>
      <c r="DA45" s="636"/>
      <c r="DB45" s="636"/>
      <c r="DC45" s="637"/>
      <c r="DD45" s="627">
        <v>49711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286325</v>
      </c>
      <c r="CS46" s="622"/>
      <c r="CT46" s="622"/>
      <c r="CU46" s="622"/>
      <c r="CV46" s="622"/>
      <c r="CW46" s="622"/>
      <c r="CX46" s="622"/>
      <c r="CY46" s="623"/>
      <c r="CZ46" s="624">
        <v>2.8</v>
      </c>
      <c r="DA46" s="625"/>
      <c r="DB46" s="625"/>
      <c r="DC46" s="626"/>
      <c r="DD46" s="627">
        <v>135422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10088358</v>
      </c>
      <c r="CS49" s="606"/>
      <c r="CT49" s="606"/>
      <c r="CU49" s="606"/>
      <c r="CV49" s="606"/>
      <c r="CW49" s="606"/>
      <c r="CX49" s="606"/>
      <c r="CY49" s="607"/>
      <c r="CZ49" s="608">
        <v>100</v>
      </c>
      <c r="DA49" s="609"/>
      <c r="DB49" s="609"/>
      <c r="DC49" s="610"/>
      <c r="DD49" s="611">
        <v>7235451</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6r88u1DxXaTODZ5/ULeLxyGG1VPTTqWvU043eQxbbYk8fS9rDcb0dcF666x/0dv5vpJ0YGpqPZWbgNm1sjBDWg==" saltValue="EJLLS868UHcyEf6SAjPZp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10740</v>
      </c>
      <c r="R7" s="1103"/>
      <c r="S7" s="1103"/>
      <c r="T7" s="1103"/>
      <c r="U7" s="1103"/>
      <c r="V7" s="1103">
        <v>10088</v>
      </c>
      <c r="W7" s="1103"/>
      <c r="X7" s="1103"/>
      <c r="Y7" s="1103"/>
      <c r="Z7" s="1103"/>
      <c r="AA7" s="1103">
        <v>652</v>
      </c>
      <c r="AB7" s="1103"/>
      <c r="AC7" s="1103"/>
      <c r="AD7" s="1103"/>
      <c r="AE7" s="1104"/>
      <c r="AF7" s="1105">
        <v>624</v>
      </c>
      <c r="AG7" s="1106"/>
      <c r="AH7" s="1106"/>
      <c r="AI7" s="1106"/>
      <c r="AJ7" s="1107"/>
      <c r="AK7" s="1108">
        <v>63</v>
      </c>
      <c r="AL7" s="1109"/>
      <c r="AM7" s="1109"/>
      <c r="AN7" s="1109"/>
      <c r="AO7" s="1109"/>
      <c r="AP7" s="1109">
        <v>7740</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554</v>
      </c>
      <c r="BT7" s="1100"/>
      <c r="BU7" s="1100"/>
      <c r="BV7" s="1100"/>
      <c r="BW7" s="1100"/>
      <c r="BX7" s="1100"/>
      <c r="BY7" s="1100"/>
      <c r="BZ7" s="1100"/>
      <c r="CA7" s="1100"/>
      <c r="CB7" s="1100"/>
      <c r="CC7" s="1100"/>
      <c r="CD7" s="1100"/>
      <c r="CE7" s="1100"/>
      <c r="CF7" s="1100"/>
      <c r="CG7" s="1112"/>
      <c r="CH7" s="1096">
        <v>-2</v>
      </c>
      <c r="CI7" s="1097"/>
      <c r="CJ7" s="1097"/>
      <c r="CK7" s="1097"/>
      <c r="CL7" s="1098"/>
      <c r="CM7" s="1096">
        <v>21</v>
      </c>
      <c r="CN7" s="1097"/>
      <c r="CO7" s="1097"/>
      <c r="CP7" s="1097"/>
      <c r="CQ7" s="1098"/>
      <c r="CR7" s="1096">
        <v>4</v>
      </c>
      <c r="CS7" s="1097"/>
      <c r="CT7" s="1097"/>
      <c r="CU7" s="1097"/>
      <c r="CV7" s="1098"/>
      <c r="CW7" s="1096" t="s">
        <v>560</v>
      </c>
      <c r="CX7" s="1097"/>
      <c r="CY7" s="1097"/>
      <c r="CZ7" s="1097"/>
      <c r="DA7" s="1098"/>
      <c r="DB7" s="1096" t="s">
        <v>560</v>
      </c>
      <c r="DC7" s="1097"/>
      <c r="DD7" s="1097"/>
      <c r="DE7" s="1097"/>
      <c r="DF7" s="1098"/>
      <c r="DG7" s="1096" t="s">
        <v>560</v>
      </c>
      <c r="DH7" s="1097"/>
      <c r="DI7" s="1097"/>
      <c r="DJ7" s="1097"/>
      <c r="DK7" s="1098"/>
      <c r="DL7" s="1096" t="s">
        <v>560</v>
      </c>
      <c r="DM7" s="1097"/>
      <c r="DN7" s="1097"/>
      <c r="DO7" s="1097"/>
      <c r="DP7" s="1098"/>
      <c r="DQ7" s="1096" t="s">
        <v>560</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10740</v>
      </c>
      <c r="R23" s="1061"/>
      <c r="S23" s="1061"/>
      <c r="T23" s="1061"/>
      <c r="U23" s="1061"/>
      <c r="V23" s="1061">
        <v>10088</v>
      </c>
      <c r="W23" s="1061"/>
      <c r="X23" s="1061"/>
      <c r="Y23" s="1061"/>
      <c r="Z23" s="1061"/>
      <c r="AA23" s="1061">
        <v>652</v>
      </c>
      <c r="AB23" s="1061"/>
      <c r="AC23" s="1061"/>
      <c r="AD23" s="1061"/>
      <c r="AE23" s="1068"/>
      <c r="AF23" s="1069">
        <v>624</v>
      </c>
      <c r="AG23" s="1061"/>
      <c r="AH23" s="1061"/>
      <c r="AI23" s="1061"/>
      <c r="AJ23" s="1070"/>
      <c r="AK23" s="1071"/>
      <c r="AL23" s="1072"/>
      <c r="AM23" s="1072"/>
      <c r="AN23" s="1072"/>
      <c r="AO23" s="1072"/>
      <c r="AP23" s="1061">
        <v>7740</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2069</v>
      </c>
      <c r="R28" s="1051"/>
      <c r="S28" s="1051"/>
      <c r="T28" s="1051"/>
      <c r="U28" s="1051"/>
      <c r="V28" s="1051">
        <v>2058</v>
      </c>
      <c r="W28" s="1051"/>
      <c r="X28" s="1051"/>
      <c r="Y28" s="1051"/>
      <c r="Z28" s="1051"/>
      <c r="AA28" s="1051">
        <v>11</v>
      </c>
      <c r="AB28" s="1051"/>
      <c r="AC28" s="1051"/>
      <c r="AD28" s="1051"/>
      <c r="AE28" s="1052"/>
      <c r="AF28" s="1053">
        <v>11</v>
      </c>
      <c r="AG28" s="1051"/>
      <c r="AH28" s="1051"/>
      <c r="AI28" s="1051"/>
      <c r="AJ28" s="1054"/>
      <c r="AK28" s="1042">
        <v>184</v>
      </c>
      <c r="AL28" s="1043"/>
      <c r="AM28" s="1043"/>
      <c r="AN28" s="1043"/>
      <c r="AO28" s="1043"/>
      <c r="AP28" s="1043" t="s">
        <v>544</v>
      </c>
      <c r="AQ28" s="1043"/>
      <c r="AR28" s="1043"/>
      <c r="AS28" s="1043"/>
      <c r="AT28" s="1043"/>
      <c r="AU28" s="1043" t="s">
        <v>544</v>
      </c>
      <c r="AV28" s="1043"/>
      <c r="AW28" s="1043"/>
      <c r="AX28" s="1043"/>
      <c r="AY28" s="1043"/>
      <c r="AZ28" s="1044" t="s">
        <v>544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2324</v>
      </c>
      <c r="R29" s="1039"/>
      <c r="S29" s="1039"/>
      <c r="T29" s="1039"/>
      <c r="U29" s="1039"/>
      <c r="V29" s="1039">
        <v>2174</v>
      </c>
      <c r="W29" s="1039"/>
      <c r="X29" s="1039"/>
      <c r="Y29" s="1039"/>
      <c r="Z29" s="1039"/>
      <c r="AA29" s="1039">
        <v>150</v>
      </c>
      <c r="AB29" s="1039"/>
      <c r="AC29" s="1039"/>
      <c r="AD29" s="1039"/>
      <c r="AE29" s="1040"/>
      <c r="AF29" s="1035">
        <v>150</v>
      </c>
      <c r="AG29" s="1036"/>
      <c r="AH29" s="1036"/>
      <c r="AI29" s="1036"/>
      <c r="AJ29" s="1037"/>
      <c r="AK29" s="980">
        <v>311</v>
      </c>
      <c r="AL29" s="971"/>
      <c r="AM29" s="971"/>
      <c r="AN29" s="971"/>
      <c r="AO29" s="971"/>
      <c r="AP29" s="971" t="s">
        <v>544</v>
      </c>
      <c r="AQ29" s="971"/>
      <c r="AR29" s="971"/>
      <c r="AS29" s="971"/>
      <c r="AT29" s="971"/>
      <c r="AU29" s="971" t="s">
        <v>544</v>
      </c>
      <c r="AV29" s="971"/>
      <c r="AW29" s="971"/>
      <c r="AX29" s="971"/>
      <c r="AY29" s="971"/>
      <c r="AZ29" s="1041" t="s">
        <v>544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303</v>
      </c>
      <c r="R30" s="1039"/>
      <c r="S30" s="1039"/>
      <c r="T30" s="1039"/>
      <c r="U30" s="1039"/>
      <c r="V30" s="1039">
        <v>298</v>
      </c>
      <c r="W30" s="1039"/>
      <c r="X30" s="1039"/>
      <c r="Y30" s="1039"/>
      <c r="Z30" s="1039"/>
      <c r="AA30" s="1039">
        <v>5</v>
      </c>
      <c r="AB30" s="1039"/>
      <c r="AC30" s="1039"/>
      <c r="AD30" s="1039"/>
      <c r="AE30" s="1040"/>
      <c r="AF30" s="1035">
        <v>5</v>
      </c>
      <c r="AG30" s="1036"/>
      <c r="AH30" s="1036"/>
      <c r="AI30" s="1036"/>
      <c r="AJ30" s="1037"/>
      <c r="AK30" s="980">
        <v>77</v>
      </c>
      <c r="AL30" s="971"/>
      <c r="AM30" s="971"/>
      <c r="AN30" s="971"/>
      <c r="AO30" s="971"/>
      <c r="AP30" s="971" t="s">
        <v>544</v>
      </c>
      <c r="AQ30" s="971"/>
      <c r="AR30" s="971"/>
      <c r="AS30" s="971"/>
      <c r="AT30" s="971"/>
      <c r="AU30" s="971" t="s">
        <v>544</v>
      </c>
      <c r="AV30" s="971"/>
      <c r="AW30" s="971"/>
      <c r="AX30" s="971"/>
      <c r="AY30" s="971"/>
      <c r="AZ30" s="1041" t="s">
        <v>544</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611</v>
      </c>
      <c r="R31" s="1039"/>
      <c r="S31" s="1039"/>
      <c r="T31" s="1039"/>
      <c r="U31" s="1039"/>
      <c r="V31" s="1039">
        <v>506</v>
      </c>
      <c r="W31" s="1039"/>
      <c r="X31" s="1039"/>
      <c r="Y31" s="1039"/>
      <c r="Z31" s="1039"/>
      <c r="AA31" s="1039">
        <v>105</v>
      </c>
      <c r="AB31" s="1039"/>
      <c r="AC31" s="1039"/>
      <c r="AD31" s="1039"/>
      <c r="AE31" s="1040"/>
      <c r="AF31" s="1035">
        <v>1153</v>
      </c>
      <c r="AG31" s="1036"/>
      <c r="AH31" s="1036"/>
      <c r="AI31" s="1036"/>
      <c r="AJ31" s="1037"/>
      <c r="AK31" s="980">
        <v>27</v>
      </c>
      <c r="AL31" s="971"/>
      <c r="AM31" s="971"/>
      <c r="AN31" s="971"/>
      <c r="AO31" s="971"/>
      <c r="AP31" s="971">
        <v>739</v>
      </c>
      <c r="AQ31" s="971"/>
      <c r="AR31" s="971"/>
      <c r="AS31" s="971"/>
      <c r="AT31" s="971"/>
      <c r="AU31" s="971">
        <v>24</v>
      </c>
      <c r="AV31" s="971"/>
      <c r="AW31" s="971"/>
      <c r="AX31" s="971"/>
      <c r="AY31" s="971"/>
      <c r="AZ31" s="1041" t="s">
        <v>544</v>
      </c>
      <c r="BA31" s="1041"/>
      <c r="BB31" s="1041"/>
      <c r="BC31" s="1041"/>
      <c r="BD31" s="1041"/>
      <c r="BE31" s="972" t="s">
        <v>392</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393</v>
      </c>
      <c r="C32" s="1031"/>
      <c r="D32" s="1031"/>
      <c r="E32" s="1031"/>
      <c r="F32" s="1031"/>
      <c r="G32" s="1031"/>
      <c r="H32" s="1031"/>
      <c r="I32" s="1031"/>
      <c r="J32" s="1031"/>
      <c r="K32" s="1031"/>
      <c r="L32" s="1031"/>
      <c r="M32" s="1031"/>
      <c r="N32" s="1031"/>
      <c r="O32" s="1031"/>
      <c r="P32" s="1032"/>
      <c r="Q32" s="1038">
        <v>802</v>
      </c>
      <c r="R32" s="1039"/>
      <c r="S32" s="1039"/>
      <c r="T32" s="1039"/>
      <c r="U32" s="1039"/>
      <c r="V32" s="1039">
        <v>743</v>
      </c>
      <c r="W32" s="1039"/>
      <c r="X32" s="1039"/>
      <c r="Y32" s="1039"/>
      <c r="Z32" s="1039"/>
      <c r="AA32" s="1039">
        <v>59</v>
      </c>
      <c r="AB32" s="1039"/>
      <c r="AC32" s="1039"/>
      <c r="AD32" s="1039"/>
      <c r="AE32" s="1040"/>
      <c r="AF32" s="1035">
        <v>175</v>
      </c>
      <c r="AG32" s="1036"/>
      <c r="AH32" s="1036"/>
      <c r="AI32" s="1036"/>
      <c r="AJ32" s="1037"/>
      <c r="AK32" s="980">
        <v>456</v>
      </c>
      <c r="AL32" s="971"/>
      <c r="AM32" s="971"/>
      <c r="AN32" s="971"/>
      <c r="AO32" s="971"/>
      <c r="AP32" s="971">
        <v>5393</v>
      </c>
      <c r="AQ32" s="971"/>
      <c r="AR32" s="971"/>
      <c r="AS32" s="971"/>
      <c r="AT32" s="971"/>
      <c r="AU32" s="971">
        <v>3894</v>
      </c>
      <c r="AV32" s="971"/>
      <c r="AW32" s="971"/>
      <c r="AX32" s="971"/>
      <c r="AY32" s="971"/>
      <c r="AZ32" s="1041" t="s">
        <v>544</v>
      </c>
      <c r="BA32" s="1041"/>
      <c r="BB32" s="1041"/>
      <c r="BC32" s="1041"/>
      <c r="BD32" s="1041"/>
      <c r="BE32" s="972" t="s">
        <v>392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1494</v>
      </c>
      <c r="AG63" s="959"/>
      <c r="AH63" s="959"/>
      <c r="AI63" s="959"/>
      <c r="AJ63" s="1022"/>
      <c r="AK63" s="1023"/>
      <c r="AL63" s="963"/>
      <c r="AM63" s="963"/>
      <c r="AN63" s="963"/>
      <c r="AO63" s="963"/>
      <c r="AP63" s="959">
        <v>6132</v>
      </c>
      <c r="AQ63" s="959"/>
      <c r="AR63" s="959"/>
      <c r="AS63" s="959"/>
      <c r="AT63" s="959"/>
      <c r="AU63" s="959">
        <v>3918</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545</v>
      </c>
      <c r="C68" s="986"/>
      <c r="D68" s="986"/>
      <c r="E68" s="986"/>
      <c r="F68" s="986"/>
      <c r="G68" s="986"/>
      <c r="H68" s="986"/>
      <c r="I68" s="986"/>
      <c r="J68" s="986"/>
      <c r="K68" s="986"/>
      <c r="L68" s="986"/>
      <c r="M68" s="986"/>
      <c r="N68" s="986"/>
      <c r="O68" s="986"/>
      <c r="P68" s="987"/>
      <c r="Q68" s="988">
        <v>1947</v>
      </c>
      <c r="R68" s="982"/>
      <c r="S68" s="982"/>
      <c r="T68" s="982"/>
      <c r="U68" s="982"/>
      <c r="V68" s="982">
        <v>1888</v>
      </c>
      <c r="W68" s="982"/>
      <c r="X68" s="982"/>
      <c r="Y68" s="982"/>
      <c r="Z68" s="982"/>
      <c r="AA68" s="982">
        <v>59</v>
      </c>
      <c r="AB68" s="982"/>
      <c r="AC68" s="982"/>
      <c r="AD68" s="982"/>
      <c r="AE68" s="982"/>
      <c r="AF68" s="982">
        <v>59</v>
      </c>
      <c r="AG68" s="982"/>
      <c r="AH68" s="982"/>
      <c r="AI68" s="982"/>
      <c r="AJ68" s="982"/>
      <c r="AK68" s="982">
        <v>3</v>
      </c>
      <c r="AL68" s="982"/>
      <c r="AM68" s="982"/>
      <c r="AN68" s="982"/>
      <c r="AO68" s="982"/>
      <c r="AP68" s="982">
        <v>132</v>
      </c>
      <c r="AQ68" s="982"/>
      <c r="AR68" s="982"/>
      <c r="AS68" s="982"/>
      <c r="AT68" s="982"/>
      <c r="AU68" s="982">
        <v>20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546</v>
      </c>
      <c r="C69" s="975"/>
      <c r="D69" s="975"/>
      <c r="E69" s="975"/>
      <c r="F69" s="975"/>
      <c r="G69" s="975"/>
      <c r="H69" s="975"/>
      <c r="I69" s="975"/>
      <c r="J69" s="975"/>
      <c r="K69" s="975"/>
      <c r="L69" s="975"/>
      <c r="M69" s="975"/>
      <c r="N69" s="975"/>
      <c r="O69" s="975"/>
      <c r="P69" s="976"/>
      <c r="Q69" s="977">
        <v>3324</v>
      </c>
      <c r="R69" s="971"/>
      <c r="S69" s="971"/>
      <c r="T69" s="971"/>
      <c r="U69" s="971"/>
      <c r="V69" s="971">
        <v>3254</v>
      </c>
      <c r="W69" s="971"/>
      <c r="X69" s="971"/>
      <c r="Y69" s="971"/>
      <c r="Z69" s="971"/>
      <c r="AA69" s="971">
        <v>70</v>
      </c>
      <c r="AB69" s="971"/>
      <c r="AC69" s="971"/>
      <c r="AD69" s="971"/>
      <c r="AE69" s="971"/>
      <c r="AF69" s="971">
        <v>63</v>
      </c>
      <c r="AG69" s="971"/>
      <c r="AH69" s="971"/>
      <c r="AI69" s="971"/>
      <c r="AJ69" s="971"/>
      <c r="AK69" s="971">
        <v>113</v>
      </c>
      <c r="AL69" s="971"/>
      <c r="AM69" s="971"/>
      <c r="AN69" s="971"/>
      <c r="AO69" s="971"/>
      <c r="AP69" s="971">
        <v>1067</v>
      </c>
      <c r="AQ69" s="971"/>
      <c r="AR69" s="971"/>
      <c r="AS69" s="971"/>
      <c r="AT69" s="971"/>
      <c r="AU69" s="971">
        <v>94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547</v>
      </c>
      <c r="C70" s="975"/>
      <c r="D70" s="975"/>
      <c r="E70" s="975"/>
      <c r="F70" s="975"/>
      <c r="G70" s="975"/>
      <c r="H70" s="975"/>
      <c r="I70" s="975"/>
      <c r="J70" s="975"/>
      <c r="K70" s="975"/>
      <c r="L70" s="975"/>
      <c r="M70" s="975"/>
      <c r="N70" s="975"/>
      <c r="O70" s="975"/>
      <c r="P70" s="976"/>
      <c r="Q70" s="977">
        <v>185</v>
      </c>
      <c r="R70" s="971"/>
      <c r="S70" s="971"/>
      <c r="T70" s="971"/>
      <c r="U70" s="971"/>
      <c r="V70" s="971">
        <v>160</v>
      </c>
      <c r="W70" s="971"/>
      <c r="X70" s="971"/>
      <c r="Y70" s="971"/>
      <c r="Z70" s="971"/>
      <c r="AA70" s="971">
        <v>25</v>
      </c>
      <c r="AB70" s="971"/>
      <c r="AC70" s="971"/>
      <c r="AD70" s="971"/>
      <c r="AE70" s="971"/>
      <c r="AF70" s="971">
        <v>25</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548</v>
      </c>
      <c r="C71" s="975"/>
      <c r="D71" s="975"/>
      <c r="E71" s="975"/>
      <c r="F71" s="975"/>
      <c r="G71" s="975"/>
      <c r="H71" s="975"/>
      <c r="I71" s="975"/>
      <c r="J71" s="975"/>
      <c r="K71" s="975"/>
      <c r="L71" s="975"/>
      <c r="M71" s="975"/>
      <c r="N71" s="975"/>
      <c r="O71" s="975"/>
      <c r="P71" s="976"/>
      <c r="Q71" s="977">
        <v>730</v>
      </c>
      <c r="R71" s="971"/>
      <c r="S71" s="971"/>
      <c r="T71" s="971"/>
      <c r="U71" s="971"/>
      <c r="V71" s="971">
        <v>707</v>
      </c>
      <c r="W71" s="971"/>
      <c r="X71" s="971"/>
      <c r="Y71" s="971"/>
      <c r="Z71" s="971"/>
      <c r="AA71" s="971">
        <v>23</v>
      </c>
      <c r="AB71" s="971"/>
      <c r="AC71" s="971"/>
      <c r="AD71" s="971"/>
      <c r="AE71" s="971"/>
      <c r="AF71" s="971">
        <v>23</v>
      </c>
      <c r="AG71" s="971"/>
      <c r="AH71" s="971"/>
      <c r="AI71" s="971"/>
      <c r="AJ71" s="971"/>
      <c r="AK71" s="971">
        <v>19</v>
      </c>
      <c r="AL71" s="971"/>
      <c r="AM71" s="971"/>
      <c r="AN71" s="971"/>
      <c r="AO71" s="971"/>
      <c r="AP71" s="971" t="s">
        <v>560</v>
      </c>
      <c r="AQ71" s="971"/>
      <c r="AR71" s="971"/>
      <c r="AS71" s="971"/>
      <c r="AT71" s="971"/>
      <c r="AU71" s="971" t="s">
        <v>560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549</v>
      </c>
      <c r="C72" s="975"/>
      <c r="D72" s="975"/>
      <c r="E72" s="975"/>
      <c r="F72" s="975"/>
      <c r="G72" s="975"/>
      <c r="H72" s="975"/>
      <c r="I72" s="975"/>
      <c r="J72" s="975"/>
      <c r="K72" s="975"/>
      <c r="L72" s="975"/>
      <c r="M72" s="975"/>
      <c r="N72" s="975"/>
      <c r="O72" s="975"/>
      <c r="P72" s="976"/>
      <c r="Q72" s="977">
        <v>82</v>
      </c>
      <c r="R72" s="971"/>
      <c r="S72" s="971"/>
      <c r="T72" s="971"/>
      <c r="U72" s="971"/>
      <c r="V72" s="971">
        <v>76</v>
      </c>
      <c r="W72" s="971"/>
      <c r="X72" s="971"/>
      <c r="Y72" s="971"/>
      <c r="Z72" s="971"/>
      <c r="AA72" s="971">
        <v>6</v>
      </c>
      <c r="AB72" s="971"/>
      <c r="AC72" s="971"/>
      <c r="AD72" s="971"/>
      <c r="AE72" s="971"/>
      <c r="AF72" s="971">
        <v>6</v>
      </c>
      <c r="AG72" s="971"/>
      <c r="AH72" s="971"/>
      <c r="AI72" s="971"/>
      <c r="AJ72" s="971"/>
      <c r="AK72" s="971" t="s">
        <v>560</v>
      </c>
      <c r="AL72" s="971"/>
      <c r="AM72" s="971"/>
      <c r="AN72" s="971"/>
      <c r="AO72" s="971"/>
      <c r="AP72" s="971" t="s">
        <v>560</v>
      </c>
      <c r="AQ72" s="971"/>
      <c r="AR72" s="971"/>
      <c r="AS72" s="971"/>
      <c r="AT72" s="971"/>
      <c r="AU72" s="971" t="s">
        <v>560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550</v>
      </c>
      <c r="C73" s="975"/>
      <c r="D73" s="975"/>
      <c r="E73" s="975"/>
      <c r="F73" s="975"/>
      <c r="G73" s="975"/>
      <c r="H73" s="975"/>
      <c r="I73" s="975"/>
      <c r="J73" s="975"/>
      <c r="K73" s="975"/>
      <c r="L73" s="975"/>
      <c r="M73" s="975"/>
      <c r="N73" s="975"/>
      <c r="O73" s="975"/>
      <c r="P73" s="976"/>
      <c r="Q73" s="977">
        <v>3586</v>
      </c>
      <c r="R73" s="971"/>
      <c r="S73" s="971"/>
      <c r="T73" s="971"/>
      <c r="U73" s="971"/>
      <c r="V73" s="971">
        <v>3131</v>
      </c>
      <c r="W73" s="971"/>
      <c r="X73" s="971"/>
      <c r="Y73" s="971"/>
      <c r="Z73" s="971"/>
      <c r="AA73" s="971">
        <v>455</v>
      </c>
      <c r="AB73" s="971"/>
      <c r="AC73" s="971"/>
      <c r="AD73" s="971"/>
      <c r="AE73" s="971"/>
      <c r="AF73" s="971">
        <v>455</v>
      </c>
      <c r="AG73" s="971"/>
      <c r="AH73" s="971"/>
      <c r="AI73" s="971"/>
      <c r="AJ73" s="971"/>
      <c r="AK73" s="971">
        <v>65</v>
      </c>
      <c r="AL73" s="971"/>
      <c r="AM73" s="971"/>
      <c r="AN73" s="971"/>
      <c r="AO73" s="971"/>
      <c r="AP73" s="971" t="s">
        <v>560</v>
      </c>
      <c r="AQ73" s="971"/>
      <c r="AR73" s="971"/>
      <c r="AS73" s="971"/>
      <c r="AT73" s="971"/>
      <c r="AU73" s="971" t="s">
        <v>560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551</v>
      </c>
      <c r="C74" s="975"/>
      <c r="D74" s="975"/>
      <c r="E74" s="975"/>
      <c r="F74" s="975"/>
      <c r="G74" s="975"/>
      <c r="H74" s="975"/>
      <c r="I74" s="975"/>
      <c r="J74" s="975"/>
      <c r="K74" s="975"/>
      <c r="L74" s="975"/>
      <c r="M74" s="975"/>
      <c r="N74" s="975"/>
      <c r="O74" s="975"/>
      <c r="P74" s="976"/>
      <c r="Q74" s="977">
        <v>34</v>
      </c>
      <c r="R74" s="971"/>
      <c r="S74" s="971"/>
      <c r="T74" s="971"/>
      <c r="U74" s="971"/>
      <c r="V74" s="971">
        <v>33</v>
      </c>
      <c r="W74" s="971"/>
      <c r="X74" s="971"/>
      <c r="Y74" s="971"/>
      <c r="Z74" s="971"/>
      <c r="AA74" s="971">
        <v>0</v>
      </c>
      <c r="AB74" s="971"/>
      <c r="AC74" s="971"/>
      <c r="AD74" s="971"/>
      <c r="AE74" s="971"/>
      <c r="AF74" s="971">
        <v>0</v>
      </c>
      <c r="AG74" s="971"/>
      <c r="AH74" s="971"/>
      <c r="AI74" s="971"/>
      <c r="AJ74" s="971"/>
      <c r="AK74" s="971">
        <v>1</v>
      </c>
      <c r="AL74" s="971"/>
      <c r="AM74" s="971"/>
      <c r="AN74" s="971"/>
      <c r="AO74" s="971"/>
      <c r="AP74" s="971" t="s">
        <v>560</v>
      </c>
      <c r="AQ74" s="971"/>
      <c r="AR74" s="971"/>
      <c r="AS74" s="971"/>
      <c r="AT74" s="971"/>
      <c r="AU74" s="971" t="s">
        <v>560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552</v>
      </c>
      <c r="C75" s="975"/>
      <c r="D75" s="975"/>
      <c r="E75" s="975"/>
      <c r="F75" s="975"/>
      <c r="G75" s="975"/>
      <c r="H75" s="975"/>
      <c r="I75" s="975"/>
      <c r="J75" s="975"/>
      <c r="K75" s="975"/>
      <c r="L75" s="975"/>
      <c r="M75" s="975"/>
      <c r="N75" s="975"/>
      <c r="O75" s="975"/>
      <c r="P75" s="976"/>
      <c r="Q75" s="978">
        <v>184</v>
      </c>
      <c r="R75" s="979"/>
      <c r="S75" s="979"/>
      <c r="T75" s="979"/>
      <c r="U75" s="980"/>
      <c r="V75" s="981">
        <v>176</v>
      </c>
      <c r="W75" s="979"/>
      <c r="X75" s="979"/>
      <c r="Y75" s="979"/>
      <c r="Z75" s="980"/>
      <c r="AA75" s="981">
        <v>8</v>
      </c>
      <c r="AB75" s="979"/>
      <c r="AC75" s="979"/>
      <c r="AD75" s="979"/>
      <c r="AE75" s="980"/>
      <c r="AF75" s="981">
        <v>8</v>
      </c>
      <c r="AG75" s="979"/>
      <c r="AH75" s="979"/>
      <c r="AI75" s="979"/>
      <c r="AJ75" s="980"/>
      <c r="AK75" s="971" t="s">
        <v>561</v>
      </c>
      <c r="AL75" s="971"/>
      <c r="AM75" s="971"/>
      <c r="AN75" s="971"/>
      <c r="AO75" s="971"/>
      <c r="AP75" s="971" t="s">
        <v>560</v>
      </c>
      <c r="AQ75" s="971"/>
      <c r="AR75" s="971"/>
      <c r="AS75" s="971"/>
      <c r="AT75" s="971"/>
      <c r="AU75" s="971" t="s">
        <v>560</v>
      </c>
      <c r="AV75" s="971"/>
      <c r="AW75" s="971"/>
      <c r="AX75" s="971"/>
      <c r="AY75" s="971"/>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553</v>
      </c>
      <c r="C76" s="975"/>
      <c r="D76" s="975"/>
      <c r="E76" s="975"/>
      <c r="F76" s="975"/>
      <c r="G76" s="975"/>
      <c r="H76" s="975"/>
      <c r="I76" s="975"/>
      <c r="J76" s="975"/>
      <c r="K76" s="975"/>
      <c r="L76" s="975"/>
      <c r="M76" s="975"/>
      <c r="N76" s="975"/>
      <c r="O76" s="975"/>
      <c r="P76" s="976"/>
      <c r="Q76" s="978">
        <v>188612</v>
      </c>
      <c r="R76" s="979"/>
      <c r="S76" s="979"/>
      <c r="T76" s="979"/>
      <c r="U76" s="980"/>
      <c r="V76" s="981">
        <v>182940</v>
      </c>
      <c r="W76" s="979"/>
      <c r="X76" s="979"/>
      <c r="Y76" s="979"/>
      <c r="Z76" s="980"/>
      <c r="AA76" s="981">
        <v>5672</v>
      </c>
      <c r="AB76" s="979"/>
      <c r="AC76" s="979"/>
      <c r="AD76" s="979"/>
      <c r="AE76" s="980"/>
      <c r="AF76" s="981">
        <v>5672</v>
      </c>
      <c r="AG76" s="979"/>
      <c r="AH76" s="979"/>
      <c r="AI76" s="979"/>
      <c r="AJ76" s="980"/>
      <c r="AK76" s="971">
        <v>2011</v>
      </c>
      <c r="AL76" s="971"/>
      <c r="AM76" s="971"/>
      <c r="AN76" s="971"/>
      <c r="AO76" s="971"/>
      <c r="AP76" s="971" t="s">
        <v>560</v>
      </c>
      <c r="AQ76" s="971"/>
      <c r="AR76" s="971"/>
      <c r="AS76" s="971"/>
      <c r="AT76" s="971"/>
      <c r="AU76" s="971" t="s">
        <v>560</v>
      </c>
      <c r="AV76" s="971"/>
      <c r="AW76" s="971"/>
      <c r="AX76" s="971"/>
      <c r="AY76" s="971"/>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6311</v>
      </c>
      <c r="AG88" s="959"/>
      <c r="AH88" s="959"/>
      <c r="AI88" s="959"/>
      <c r="AJ88" s="959"/>
      <c r="AK88" s="963"/>
      <c r="AL88" s="963"/>
      <c r="AM88" s="963"/>
      <c r="AN88" s="963"/>
      <c r="AO88" s="963"/>
      <c r="AP88" s="959">
        <v>1199</v>
      </c>
      <c r="AQ88" s="959"/>
      <c r="AR88" s="959"/>
      <c r="AS88" s="959"/>
      <c r="AT88" s="959"/>
      <c r="AU88" s="959">
        <v>114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4</v>
      </c>
      <c r="CS102" s="953"/>
      <c r="CT102" s="953"/>
      <c r="CU102" s="953"/>
      <c r="CV102" s="954"/>
      <c r="CW102" s="952" t="s">
        <v>560</v>
      </c>
      <c r="CX102" s="953"/>
      <c r="CY102" s="953"/>
      <c r="CZ102" s="953"/>
      <c r="DA102" s="954"/>
      <c r="DB102" s="952" t="s">
        <v>560</v>
      </c>
      <c r="DC102" s="953"/>
      <c r="DD102" s="953"/>
      <c r="DE102" s="953"/>
      <c r="DF102" s="954"/>
      <c r="DG102" s="952" t="s">
        <v>560</v>
      </c>
      <c r="DH102" s="953"/>
      <c r="DI102" s="953"/>
      <c r="DJ102" s="953"/>
      <c r="DK102" s="954"/>
      <c r="DL102" s="952" t="s">
        <v>560</v>
      </c>
      <c r="DM102" s="953"/>
      <c r="DN102" s="953"/>
      <c r="DO102" s="953"/>
      <c r="DP102" s="954"/>
      <c r="DQ102" s="952" t="s">
        <v>560</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773580</v>
      </c>
      <c r="AB110" s="889"/>
      <c r="AC110" s="889"/>
      <c r="AD110" s="889"/>
      <c r="AE110" s="890"/>
      <c r="AF110" s="891">
        <v>786127</v>
      </c>
      <c r="AG110" s="889"/>
      <c r="AH110" s="889"/>
      <c r="AI110" s="889"/>
      <c r="AJ110" s="890"/>
      <c r="AK110" s="891">
        <v>758522</v>
      </c>
      <c r="AL110" s="889"/>
      <c r="AM110" s="889"/>
      <c r="AN110" s="889"/>
      <c r="AO110" s="890"/>
      <c r="AP110" s="892">
        <v>13.7</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8601667</v>
      </c>
      <c r="BR110" s="842"/>
      <c r="BS110" s="842"/>
      <c r="BT110" s="842"/>
      <c r="BU110" s="842"/>
      <c r="BV110" s="842">
        <v>8211085</v>
      </c>
      <c r="BW110" s="842"/>
      <c r="BX110" s="842"/>
      <c r="BY110" s="842"/>
      <c r="BZ110" s="842"/>
      <c r="CA110" s="842">
        <v>7739522</v>
      </c>
      <c r="CB110" s="842"/>
      <c r="CC110" s="842"/>
      <c r="CD110" s="842"/>
      <c r="CE110" s="842"/>
      <c r="CF110" s="866">
        <v>140.30000000000001</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297145</v>
      </c>
      <c r="BR111" s="817"/>
      <c r="BS111" s="817"/>
      <c r="BT111" s="817"/>
      <c r="BU111" s="817"/>
      <c r="BV111" s="817">
        <v>235798</v>
      </c>
      <c r="BW111" s="817"/>
      <c r="BX111" s="817"/>
      <c r="BY111" s="817"/>
      <c r="BZ111" s="817"/>
      <c r="CA111" s="817">
        <v>108033</v>
      </c>
      <c r="CB111" s="817"/>
      <c r="CC111" s="817"/>
      <c r="CD111" s="817"/>
      <c r="CE111" s="817"/>
      <c r="CF111" s="875">
        <v>2</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4434955</v>
      </c>
      <c r="BR112" s="817"/>
      <c r="BS112" s="817"/>
      <c r="BT112" s="817"/>
      <c r="BU112" s="817"/>
      <c r="BV112" s="817">
        <v>3989380</v>
      </c>
      <c r="BW112" s="817"/>
      <c r="BX112" s="817"/>
      <c r="BY112" s="817"/>
      <c r="BZ112" s="817"/>
      <c r="CA112" s="817">
        <v>3918401</v>
      </c>
      <c r="CB112" s="817"/>
      <c r="CC112" s="817"/>
      <c r="CD112" s="817"/>
      <c r="CE112" s="817"/>
      <c r="CF112" s="875">
        <v>71</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91328</v>
      </c>
      <c r="DH112" s="817"/>
      <c r="DI112" s="817"/>
      <c r="DJ112" s="817"/>
      <c r="DK112" s="817"/>
      <c r="DL112" s="817">
        <v>91328</v>
      </c>
      <c r="DM112" s="817"/>
      <c r="DN112" s="817"/>
      <c r="DO112" s="817"/>
      <c r="DP112" s="817"/>
      <c r="DQ112" s="817">
        <v>108033</v>
      </c>
      <c r="DR112" s="817"/>
      <c r="DS112" s="817"/>
      <c r="DT112" s="817"/>
      <c r="DU112" s="817"/>
      <c r="DV112" s="794">
        <v>2</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340615</v>
      </c>
      <c r="AB113" s="919"/>
      <c r="AC113" s="919"/>
      <c r="AD113" s="919"/>
      <c r="AE113" s="920"/>
      <c r="AF113" s="921">
        <v>344666</v>
      </c>
      <c r="AG113" s="919"/>
      <c r="AH113" s="919"/>
      <c r="AI113" s="919"/>
      <c r="AJ113" s="920"/>
      <c r="AK113" s="921">
        <v>371314</v>
      </c>
      <c r="AL113" s="919"/>
      <c r="AM113" s="919"/>
      <c r="AN113" s="919"/>
      <c r="AO113" s="920"/>
      <c r="AP113" s="922">
        <v>6.7</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131835</v>
      </c>
      <c r="BR113" s="817"/>
      <c r="BS113" s="817"/>
      <c r="BT113" s="817"/>
      <c r="BU113" s="817"/>
      <c r="BV113" s="817">
        <v>112089</v>
      </c>
      <c r="BW113" s="817"/>
      <c r="BX113" s="817"/>
      <c r="BY113" s="817"/>
      <c r="BZ113" s="817"/>
      <c r="CA113" s="817">
        <v>113134</v>
      </c>
      <c r="CB113" s="817"/>
      <c r="CC113" s="817"/>
      <c r="CD113" s="817"/>
      <c r="CE113" s="817"/>
      <c r="CF113" s="875">
        <v>2.1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70952</v>
      </c>
      <c r="AB114" s="780"/>
      <c r="AC114" s="780"/>
      <c r="AD114" s="780"/>
      <c r="AE114" s="781"/>
      <c r="AF114" s="782">
        <v>18518</v>
      </c>
      <c r="AG114" s="780"/>
      <c r="AH114" s="780"/>
      <c r="AI114" s="780"/>
      <c r="AJ114" s="781"/>
      <c r="AK114" s="782">
        <v>19073</v>
      </c>
      <c r="AL114" s="780"/>
      <c r="AM114" s="780"/>
      <c r="AN114" s="780"/>
      <c r="AO114" s="781"/>
      <c r="AP114" s="824">
        <v>0.3</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1696155</v>
      </c>
      <c r="BR114" s="817"/>
      <c r="BS114" s="817"/>
      <c r="BT114" s="817"/>
      <c r="BU114" s="817"/>
      <c r="BV114" s="817">
        <v>1704129</v>
      </c>
      <c r="BW114" s="817"/>
      <c r="BX114" s="817"/>
      <c r="BY114" s="817"/>
      <c r="BZ114" s="817"/>
      <c r="CA114" s="817">
        <v>1758192</v>
      </c>
      <c r="CB114" s="817"/>
      <c r="CC114" s="817"/>
      <c r="CD114" s="817"/>
      <c r="CE114" s="817"/>
      <c r="CF114" s="875">
        <v>31.9</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v>61347</v>
      </c>
      <c r="AG115" s="919"/>
      <c r="AH115" s="919"/>
      <c r="AI115" s="919"/>
      <c r="AJ115" s="920"/>
      <c r="AK115" s="921">
        <v>8980</v>
      </c>
      <c r="AL115" s="919"/>
      <c r="AM115" s="919"/>
      <c r="AN115" s="919"/>
      <c r="AO115" s="920"/>
      <c r="AP115" s="922">
        <v>0.2</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1185147</v>
      </c>
      <c r="AB117" s="903"/>
      <c r="AC117" s="903"/>
      <c r="AD117" s="903"/>
      <c r="AE117" s="904"/>
      <c r="AF117" s="905">
        <v>1210658</v>
      </c>
      <c r="AG117" s="903"/>
      <c r="AH117" s="903"/>
      <c r="AI117" s="903"/>
      <c r="AJ117" s="904"/>
      <c r="AK117" s="905">
        <v>1157889</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v>205817</v>
      </c>
      <c r="DH117" s="780"/>
      <c r="DI117" s="780"/>
      <c r="DJ117" s="780"/>
      <c r="DK117" s="781"/>
      <c r="DL117" s="782">
        <v>144470</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15161757</v>
      </c>
      <c r="BR119" s="845"/>
      <c r="BS119" s="845"/>
      <c r="BT119" s="845"/>
      <c r="BU119" s="845"/>
      <c r="BV119" s="845">
        <v>14252481</v>
      </c>
      <c r="BW119" s="845"/>
      <c r="BX119" s="845"/>
      <c r="BY119" s="845"/>
      <c r="BZ119" s="845"/>
      <c r="CA119" s="845">
        <v>13637282</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3227080</v>
      </c>
      <c r="BR120" s="842"/>
      <c r="BS120" s="842"/>
      <c r="BT120" s="842"/>
      <c r="BU120" s="842"/>
      <c r="BV120" s="842">
        <v>3407575</v>
      </c>
      <c r="BW120" s="842"/>
      <c r="BX120" s="842"/>
      <c r="BY120" s="842"/>
      <c r="BZ120" s="842"/>
      <c r="CA120" s="842">
        <v>3693664</v>
      </c>
      <c r="CB120" s="842"/>
      <c r="CC120" s="842"/>
      <c r="CD120" s="842"/>
      <c r="CE120" s="842"/>
      <c r="CF120" s="866">
        <v>66.900000000000006</v>
      </c>
      <c r="CG120" s="867"/>
      <c r="CH120" s="867"/>
      <c r="CI120" s="867"/>
      <c r="CJ120" s="867"/>
      <c r="CK120" s="868" t="s">
        <v>444</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3870970</v>
      </c>
      <c r="DH120" s="842"/>
      <c r="DI120" s="842"/>
      <c r="DJ120" s="842"/>
      <c r="DK120" s="842"/>
      <c r="DL120" s="842">
        <v>3459989</v>
      </c>
      <c r="DM120" s="842"/>
      <c r="DN120" s="842"/>
      <c r="DO120" s="842"/>
      <c r="DP120" s="842"/>
      <c r="DQ120" s="842">
        <v>3894013</v>
      </c>
      <c r="DR120" s="842"/>
      <c r="DS120" s="842"/>
      <c r="DT120" s="842"/>
      <c r="DU120" s="842"/>
      <c r="DV120" s="843">
        <v>70.599999999999994</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v>417</v>
      </c>
      <c r="AL121" s="780"/>
      <c r="AM121" s="780"/>
      <c r="AN121" s="780"/>
      <c r="AO121" s="781"/>
      <c r="AP121" s="824">
        <v>0</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391</v>
      </c>
      <c r="CQ121" s="836"/>
      <c r="CR121" s="836"/>
      <c r="CS121" s="836"/>
      <c r="CT121" s="836"/>
      <c r="CU121" s="836"/>
      <c r="CV121" s="836"/>
      <c r="CW121" s="836"/>
      <c r="CX121" s="836"/>
      <c r="CY121" s="836"/>
      <c r="CZ121" s="836"/>
      <c r="DA121" s="836"/>
      <c r="DB121" s="836"/>
      <c r="DC121" s="836"/>
      <c r="DD121" s="836"/>
      <c r="DE121" s="836"/>
      <c r="DF121" s="837"/>
      <c r="DG121" s="816">
        <v>10344</v>
      </c>
      <c r="DH121" s="817"/>
      <c r="DI121" s="817"/>
      <c r="DJ121" s="817"/>
      <c r="DK121" s="817"/>
      <c r="DL121" s="817">
        <v>10034</v>
      </c>
      <c r="DM121" s="817"/>
      <c r="DN121" s="817"/>
      <c r="DO121" s="817"/>
      <c r="DP121" s="817"/>
      <c r="DQ121" s="817">
        <v>24388</v>
      </c>
      <c r="DR121" s="817"/>
      <c r="DS121" s="817"/>
      <c r="DT121" s="817"/>
      <c r="DU121" s="817"/>
      <c r="DV121" s="794">
        <v>0.4</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9663029</v>
      </c>
      <c r="BR122" s="845"/>
      <c r="BS122" s="845"/>
      <c r="BT122" s="845"/>
      <c r="BU122" s="845"/>
      <c r="BV122" s="845">
        <v>9194909</v>
      </c>
      <c r="BW122" s="845"/>
      <c r="BX122" s="845"/>
      <c r="BY122" s="845"/>
      <c r="BZ122" s="845"/>
      <c r="CA122" s="845">
        <v>8685348</v>
      </c>
      <c r="CB122" s="845"/>
      <c r="CC122" s="845"/>
      <c r="CD122" s="845"/>
      <c r="CE122" s="845"/>
      <c r="CF122" s="846">
        <v>157.4</v>
      </c>
      <c r="CG122" s="847"/>
      <c r="CH122" s="847"/>
      <c r="CI122" s="847"/>
      <c r="CJ122" s="847"/>
      <c r="CK122" s="869"/>
      <c r="CL122" s="855"/>
      <c r="CM122" s="855"/>
      <c r="CN122" s="855"/>
      <c r="CO122" s="856"/>
      <c r="CP122" s="835"/>
      <c r="CQ122" s="836"/>
      <c r="CR122" s="836"/>
      <c r="CS122" s="836"/>
      <c r="CT122" s="836"/>
      <c r="CU122" s="836"/>
      <c r="CV122" s="836"/>
      <c r="CW122" s="836"/>
      <c r="CX122" s="836"/>
      <c r="CY122" s="836"/>
      <c r="CZ122" s="836"/>
      <c r="DA122" s="836"/>
      <c r="DB122" s="836"/>
      <c r="DC122" s="836"/>
      <c r="DD122" s="836"/>
      <c r="DE122" s="836"/>
      <c r="DF122" s="837"/>
      <c r="DG122" s="816"/>
      <c r="DH122" s="817"/>
      <c r="DI122" s="817"/>
      <c r="DJ122" s="817"/>
      <c r="DK122" s="817"/>
      <c r="DL122" s="817"/>
      <c r="DM122" s="817"/>
      <c r="DN122" s="817"/>
      <c r="DO122" s="817"/>
      <c r="DP122" s="817"/>
      <c r="DQ122" s="817"/>
      <c r="DR122" s="817"/>
      <c r="DS122" s="817"/>
      <c r="DT122" s="817"/>
      <c r="DU122" s="817"/>
      <c r="DV122" s="794"/>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12890109</v>
      </c>
      <c r="BR123" s="833"/>
      <c r="BS123" s="833"/>
      <c r="BT123" s="833"/>
      <c r="BU123" s="833"/>
      <c r="BV123" s="833">
        <v>12602484</v>
      </c>
      <c r="BW123" s="833"/>
      <c r="BX123" s="833"/>
      <c r="BY123" s="833"/>
      <c r="BZ123" s="833"/>
      <c r="CA123" s="833">
        <v>12379012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v>61347</v>
      </c>
      <c r="AG124" s="780"/>
      <c r="AH124" s="780"/>
      <c r="AI124" s="780"/>
      <c r="AJ124" s="781"/>
      <c r="AK124" s="782">
        <v>8563</v>
      </c>
      <c r="AL124" s="780"/>
      <c r="AM124" s="780"/>
      <c r="AN124" s="780"/>
      <c r="AO124" s="781"/>
      <c r="AP124" s="824">
        <v>0.2</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40.5</v>
      </c>
      <c r="BR124" s="831"/>
      <c r="BS124" s="831"/>
      <c r="BT124" s="831"/>
      <c r="BU124" s="831"/>
      <c r="BV124" s="831">
        <v>30.2</v>
      </c>
      <c r="BW124" s="831"/>
      <c r="BX124" s="831"/>
      <c r="BY124" s="831"/>
      <c r="BZ124" s="831"/>
      <c r="CA124" s="831">
        <v>22.8</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v>553641</v>
      </c>
      <c r="DH124" s="764"/>
      <c r="DI124" s="764"/>
      <c r="DJ124" s="764"/>
      <c r="DK124" s="765"/>
      <c r="DL124" s="766">
        <v>519357</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122</v>
      </c>
      <c r="BG128" s="787"/>
      <c r="BH128" s="787"/>
      <c r="BI128" s="787"/>
      <c r="BJ128" s="787"/>
      <c r="BK128" s="787"/>
      <c r="BL128" s="810"/>
      <c r="BM128" s="786">
        <v>14.3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6437326</v>
      </c>
      <c r="AB129" s="780"/>
      <c r="AC129" s="780"/>
      <c r="AD129" s="780"/>
      <c r="AE129" s="781"/>
      <c r="AF129" s="782">
        <v>6289437</v>
      </c>
      <c r="AG129" s="780"/>
      <c r="AH129" s="780"/>
      <c r="AI129" s="780"/>
      <c r="AJ129" s="781"/>
      <c r="AK129" s="782">
        <v>6317163</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122</v>
      </c>
      <c r="BG129" s="771"/>
      <c r="BH129" s="771"/>
      <c r="BI129" s="771"/>
      <c r="BJ129" s="771"/>
      <c r="BK129" s="771"/>
      <c r="BL129" s="772"/>
      <c r="BM129" s="770">
        <v>19.3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838063</v>
      </c>
      <c r="AB130" s="780"/>
      <c r="AC130" s="780"/>
      <c r="AD130" s="780"/>
      <c r="AE130" s="781"/>
      <c r="AF130" s="782">
        <v>834602</v>
      </c>
      <c r="AG130" s="780"/>
      <c r="AH130" s="780"/>
      <c r="AI130" s="780"/>
      <c r="AJ130" s="781"/>
      <c r="AK130" s="782">
        <v>799369</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5599263</v>
      </c>
      <c r="AB131" s="764"/>
      <c r="AC131" s="764"/>
      <c r="AD131" s="764"/>
      <c r="AE131" s="765"/>
      <c r="AF131" s="766">
        <v>5454835</v>
      </c>
      <c r="AG131" s="764"/>
      <c r="AH131" s="764"/>
      <c r="AI131" s="764"/>
      <c r="AJ131" s="765"/>
      <c r="AK131" s="766">
        <v>5517794</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22.8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6.19874437</v>
      </c>
      <c r="AB132" s="745"/>
      <c r="AC132" s="745"/>
      <c r="AD132" s="745"/>
      <c r="AE132" s="746"/>
      <c r="AF132" s="747">
        <v>6.8939940440000003</v>
      </c>
      <c r="AG132" s="745"/>
      <c r="AH132" s="745"/>
      <c r="AI132" s="745"/>
      <c r="AJ132" s="746"/>
      <c r="AK132" s="747">
        <v>6.4975241920000002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6.5</v>
      </c>
      <c r="AB133" s="724"/>
      <c r="AC133" s="724"/>
      <c r="AD133" s="724"/>
      <c r="AE133" s="725"/>
      <c r="AF133" s="723">
        <v>6.3</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OA9Fug3ktUyhtDWWvSKzL96z5lIsY29cVoGYgt6vq619j0M1EyFXVHeyhoR1GfVO1Ifnq+6jO/wvuIL+O4LEFw==" saltValue="VYEsrSwfjTzv2eHYAo8N6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vEkLmRPaF4tL6kHNhLrTosB1YAAHq6f6yOjFR3oVIaDzQHINzxXzZ0eMrbKLNIvTi99mJw+fQjMalONoXLm8fw==" saltValue="6fTwVan8Mw3Ntj14SlLEo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KZKHLG19FdG9aGuSu71zZsycaYgq70kI7dnif3K3N5lH0eP2H6B+GU5qesynqJxUHrSqkRxWdndo8t9uxNYPg==" saltValue="NEOmT0DyWdxMtQoso4nU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2215786</v>
      </c>
      <c r="AP9" s="281">
        <v>106217</v>
      </c>
      <c r="AQ9" s="282">
        <v>78624</v>
      </c>
      <c r="AR9" s="283">
        <v>35.1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228952</v>
      </c>
      <c r="AP10" s="284">
        <v>10975</v>
      </c>
      <c r="AQ10" s="285">
        <v>8393</v>
      </c>
      <c r="AR10" s="286">
        <v>30.8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566</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4</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70228</v>
      </c>
      <c r="AP13" s="284">
        <v>3366</v>
      </c>
      <c r="AQ13" s="285">
        <v>2520</v>
      </c>
      <c r="AR13" s="286">
        <v>33.6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v>14732</v>
      </c>
      <c r="AP14" s="284">
        <v>706</v>
      </c>
      <c r="AQ14" s="285">
        <v>1291</v>
      </c>
      <c r="AR14" s="286">
        <v>-45.3</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-135385</v>
      </c>
      <c r="AP15" s="284">
        <v>-6490</v>
      </c>
      <c r="AQ15" s="285">
        <v>-4844</v>
      </c>
      <c r="AR15" s="286">
        <v>34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2394313</v>
      </c>
      <c r="AP16" s="284">
        <v>114775</v>
      </c>
      <c r="AQ16" s="285">
        <v>86555</v>
      </c>
      <c r="AR16" s="286">
        <v>32.6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9.7799999999999994</v>
      </c>
      <c r="AP21" s="298">
        <v>7.95</v>
      </c>
      <c r="AQ21" s="299">
        <v>1.83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97.3</v>
      </c>
      <c r="AP22" s="303">
        <v>97.2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758522</v>
      </c>
      <c r="AP32" s="312">
        <v>36361</v>
      </c>
      <c r="AQ32" s="313">
        <v>34484</v>
      </c>
      <c r="AR32" s="314">
        <v>5.4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371314</v>
      </c>
      <c r="AP35" s="312">
        <v>17799</v>
      </c>
      <c r="AQ35" s="313">
        <v>11558</v>
      </c>
      <c r="AR35" s="314">
        <v>54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19073</v>
      </c>
      <c r="AP36" s="312">
        <v>914</v>
      </c>
      <c r="AQ36" s="313">
        <v>3181</v>
      </c>
      <c r="AR36" s="314">
        <v>-71.3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8980</v>
      </c>
      <c r="AP37" s="312">
        <v>430</v>
      </c>
      <c r="AQ37" s="313">
        <v>154</v>
      </c>
      <c r="AR37" s="314">
        <v>179.2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t="s">
        <v>485</v>
      </c>
      <c r="AP38" s="315" t="s">
        <v>485</v>
      </c>
      <c r="AQ38" s="316">
        <v>1</v>
      </c>
      <c r="AR38" s="304" t="s">
        <v>485</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t="s">
        <v>485</v>
      </c>
      <c r="AP39" s="312" t="s">
        <v>485</v>
      </c>
      <c r="AQ39" s="313">
        <v>-2572</v>
      </c>
      <c r="AR39" s="314" t="s">
        <v>485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-799369</v>
      </c>
      <c r="AP40" s="312">
        <v>-38319</v>
      </c>
      <c r="AQ40" s="313">
        <v>-30360</v>
      </c>
      <c r="AR40" s="314">
        <v>26.2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358520</v>
      </c>
      <c r="AP41" s="312">
        <v>17186</v>
      </c>
      <c r="AQ41" s="313">
        <v>16445</v>
      </c>
      <c r="AR41" s="314">
        <v>4.5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1259243</v>
      </c>
      <c r="AN51" s="334">
        <v>58589</v>
      </c>
      <c r="AO51" s="335">
        <v>2.7</v>
      </c>
      <c r="AP51" s="336">
        <v>59119</v>
      </c>
      <c r="AQ51" s="337">
        <v>9.6999999999999993</v>
      </c>
      <c r="AR51" s="338">
        <v>-7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346934</v>
      </c>
      <c r="AN52" s="342">
        <v>16142</v>
      </c>
      <c r="AO52" s="343">
        <v>-52</v>
      </c>
      <c r="AP52" s="344">
        <v>29900</v>
      </c>
      <c r="AQ52" s="345">
        <v>-14.7</v>
      </c>
      <c r="AR52" s="346">
        <v>-37.299999999999997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1090708</v>
      </c>
      <c r="AN53" s="334">
        <v>51200</v>
      </c>
      <c r="AO53" s="335">
        <v>-12.6</v>
      </c>
      <c r="AP53" s="336">
        <v>53895</v>
      </c>
      <c r="AQ53" s="337">
        <v>-8.8000000000000007</v>
      </c>
      <c r="AR53" s="338">
        <v>-3.8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505561</v>
      </c>
      <c r="AN54" s="342">
        <v>23732</v>
      </c>
      <c r="AO54" s="343">
        <v>47</v>
      </c>
      <c r="AP54" s="344">
        <v>31224</v>
      </c>
      <c r="AQ54" s="345">
        <v>4.4000000000000004</v>
      </c>
      <c r="AR54" s="346">
        <v>42.6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986277</v>
      </c>
      <c r="AN55" s="334">
        <v>46610</v>
      </c>
      <c r="AO55" s="335">
        <v>-9</v>
      </c>
      <c r="AP55" s="336">
        <v>56181</v>
      </c>
      <c r="AQ55" s="337">
        <v>4.2</v>
      </c>
      <c r="AR55" s="338">
        <v>-13.2</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412438</v>
      </c>
      <c r="AN56" s="342">
        <v>19491</v>
      </c>
      <c r="AO56" s="343">
        <v>-17.899999999999999</v>
      </c>
      <c r="AP56" s="344">
        <v>32039</v>
      </c>
      <c r="AQ56" s="345">
        <v>2.6</v>
      </c>
      <c r="AR56" s="346">
        <v>-20.5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931141</v>
      </c>
      <c r="AN57" s="334">
        <v>44368</v>
      </c>
      <c r="AO57" s="335">
        <v>-4.8</v>
      </c>
      <c r="AP57" s="336">
        <v>47730</v>
      </c>
      <c r="AQ57" s="337">
        <v>-15</v>
      </c>
      <c r="AR57" s="338">
        <v>10.199999999999999</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287929</v>
      </c>
      <c r="AN58" s="342">
        <v>13719</v>
      </c>
      <c r="AO58" s="343">
        <v>-29.6</v>
      </c>
      <c r="AP58" s="344">
        <v>26378</v>
      </c>
      <c r="AQ58" s="345">
        <v>-17.7</v>
      </c>
      <c r="AR58" s="346">
        <v>-11.9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942573</v>
      </c>
      <c r="AN59" s="334">
        <v>45184</v>
      </c>
      <c r="AO59" s="335">
        <v>1.8</v>
      </c>
      <c r="AP59" s="336">
        <v>61921</v>
      </c>
      <c r="AQ59" s="337">
        <v>29.7</v>
      </c>
      <c r="AR59" s="338">
        <v>-27.9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286325</v>
      </c>
      <c r="AN60" s="342">
        <v>13725</v>
      </c>
      <c r="AO60" s="343">
        <v>0</v>
      </c>
      <c r="AP60" s="344">
        <v>34719</v>
      </c>
      <c r="AQ60" s="345">
        <v>31.6</v>
      </c>
      <c r="AR60" s="346">
        <v>-31.6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1041988</v>
      </c>
      <c r="AN61" s="349">
        <v>49190</v>
      </c>
      <c r="AO61" s="350">
        <v>-4.4000000000000004</v>
      </c>
      <c r="AP61" s="351">
        <v>55769</v>
      </c>
      <c r="AQ61" s="352">
        <v>4</v>
      </c>
      <c r="AR61" s="338">
        <v>-8.4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367837</v>
      </c>
      <c r="AN62" s="342">
        <v>17362</v>
      </c>
      <c r="AO62" s="343">
        <v>-10.5</v>
      </c>
      <c r="AP62" s="344">
        <v>30852</v>
      </c>
      <c r="AQ62" s="345">
        <v>1.2</v>
      </c>
      <c r="AR62" s="346">
        <v>-11.7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UjWvQGj2oGqbNHv+whPpNOpEeZRrsSHkxk8nTqNvhyKKEFqJTd+wBud0IaRV8E96mzlGt7IFo559+LmVk0Glhg==" saltValue="R2V1XupgCjtPA/+E2Yfg4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MHrITehRSvN7cMiG7VUbmYSI0UOtdv0AjWCTrbeGMLPn4lx3Ji8NsHzxtsYqJSPKNOaEMGpNzESm1I0UAsOkNQ==" saltValue="x3Di3THNXlendE9TUNeao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aGWoPifHc7Gz3Tai3X4W8SN+tW6hMMe0LkneMtUZrdgQWVtt1W4KAOEYODcAAj/blJANK1O7FQbP78bJ2/h6bQ==" saltValue="ufMt1ljJTxQGPQF4Wwukf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17.68</v>
      </c>
      <c r="G47" s="12">
        <v>16.02</v>
      </c>
      <c r="H47" s="12">
        <v>18.86</v>
      </c>
      <c r="I47" s="12">
        <v>19.309999999999999</v>
      </c>
      <c r="J47" s="13">
        <v>19.22</v>
      </c>
    </row>
    <row r="48" spans="2:10" ht="57.75" customHeight="1" x14ac:dyDescent="0.15">
      <c r="B48" s="14"/>
      <c r="C48" s="1141" t="s">
        <v>4</v>
      </c>
      <c r="D48" s="1141"/>
      <c r="E48" s="1142"/>
      <c r="F48" s="15">
        <v>8.1300000000000008</v>
      </c>
      <c r="G48" s="16">
        <v>7.08</v>
      </c>
      <c r="H48" s="16">
        <v>11.09</v>
      </c>
      <c r="I48" s="16">
        <v>13.07</v>
      </c>
      <c r="J48" s="17">
        <v>9.8800000000000008</v>
      </c>
    </row>
    <row r="49" spans="2:10" ht="57.75" customHeight="1" thickBot="1" x14ac:dyDescent="0.2">
      <c r="B49" s="18"/>
      <c r="C49" s="1143" t="s">
        <v>5</v>
      </c>
      <c r="D49" s="1143"/>
      <c r="E49" s="1144"/>
      <c r="F49" s="19">
        <v>2.17</v>
      </c>
      <c r="G49" s="20" t="s">
        <v>529</v>
      </c>
      <c r="H49" s="20">
        <v>7.17</v>
      </c>
      <c r="I49" s="20">
        <v>1.72</v>
      </c>
      <c r="J49" s="21" t="s">
        <v>530</v>
      </c>
    </row>
    <row r="50" spans="2:10" x14ac:dyDescent="0.15"/>
  </sheetData>
  <sheetProtection algorithmName="SHA-512" hashValue="eROAeMy1mCNLNJDo7BwX4jduNXsBCCLhQs/95ejbKm26xvEIJ/UswHC6oH+XVsXScLgliW3gNPLFr5fXG3FMDA==" saltValue="2KI6k1q0NEUFtq9s+mEmb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531</v>
      </c>
      <c r="D34" s="1151"/>
      <c r="E34" s="1152"/>
      <c r="F34" s="32">
        <v>19.3</v>
      </c>
      <c r="G34" s="33">
        <v>15.56</v>
      </c>
      <c r="H34" s="33">
        <v>16.25</v>
      </c>
      <c r="I34" s="33">
        <v>17.02</v>
      </c>
      <c r="J34" s="34">
        <v>18.25</v>
      </c>
      <c r="K34" s="22"/>
      <c r="L34" s="22"/>
      <c r="M34" s="22"/>
      <c r="N34" s="22"/>
      <c r="O34" s="22"/>
      <c r="P34" s="22"/>
    </row>
    <row r="35" spans="1:16" ht="39" customHeight="1" x14ac:dyDescent="0.15">
      <c r="A35" s="22"/>
      <c r="B35" s="35"/>
      <c r="C35" s="1145" t="s">
        <v>532</v>
      </c>
      <c r="D35" s="1146"/>
      <c r="E35" s="1147"/>
      <c r="F35" s="36">
        <v>8.1199999999999992</v>
      </c>
      <c r="G35" s="37">
        <v>7.07</v>
      </c>
      <c r="H35" s="37">
        <v>11.08</v>
      </c>
      <c r="I35" s="37">
        <v>13.06</v>
      </c>
      <c r="J35" s="38">
        <v>9.8800000000000008</v>
      </c>
      <c r="K35" s="22"/>
      <c r="L35" s="22"/>
      <c r="M35" s="22"/>
      <c r="N35" s="22"/>
      <c r="O35" s="22"/>
      <c r="P35" s="22"/>
    </row>
    <row r="36" spans="1:16" ht="39" customHeight="1" x14ac:dyDescent="0.15">
      <c r="A36" s="22"/>
      <c r="B36" s="35"/>
      <c r="C36" s="1145" t="s">
        <v>533</v>
      </c>
      <c r="D36" s="1146"/>
      <c r="E36" s="1147"/>
      <c r="F36" s="36" t="s">
        <v>485</v>
      </c>
      <c r="G36" s="37">
        <v>1.0900000000000001</v>
      </c>
      <c r="H36" s="37">
        <v>1.84</v>
      </c>
      <c r="I36" s="37">
        <v>1.2</v>
      </c>
      <c r="J36" s="38">
        <v>2.77</v>
      </c>
      <c r="K36" s="22"/>
      <c r="L36" s="22"/>
      <c r="M36" s="22"/>
      <c r="N36" s="22"/>
      <c r="O36" s="22"/>
      <c r="P36" s="22"/>
    </row>
    <row r="37" spans="1:16" ht="39" customHeight="1" x14ac:dyDescent="0.15">
      <c r="A37" s="22"/>
      <c r="B37" s="35"/>
      <c r="C37" s="1145" t="s">
        <v>534</v>
      </c>
      <c r="D37" s="1146"/>
      <c r="E37" s="1147"/>
      <c r="F37" s="36">
        <v>1.95</v>
      </c>
      <c r="G37" s="37">
        <v>1.6</v>
      </c>
      <c r="H37" s="37">
        <v>1.93</v>
      </c>
      <c r="I37" s="37">
        <v>2.97</v>
      </c>
      <c r="J37" s="38">
        <v>2.37</v>
      </c>
      <c r="K37" s="22"/>
      <c r="L37" s="22"/>
      <c r="M37" s="22"/>
      <c r="N37" s="22"/>
      <c r="O37" s="22"/>
      <c r="P37" s="22"/>
    </row>
    <row r="38" spans="1:16" ht="39" customHeight="1" x14ac:dyDescent="0.15">
      <c r="A38" s="22"/>
      <c r="B38" s="35"/>
      <c r="C38" s="1145" t="s">
        <v>535</v>
      </c>
      <c r="D38" s="1146"/>
      <c r="E38" s="1147"/>
      <c r="F38" s="36">
        <v>0.14000000000000001</v>
      </c>
      <c r="G38" s="37">
        <v>0.3</v>
      </c>
      <c r="H38" s="37">
        <v>0.53</v>
      </c>
      <c r="I38" s="37">
        <v>0.15</v>
      </c>
      <c r="J38" s="38">
        <v>0.17</v>
      </c>
      <c r="K38" s="22"/>
      <c r="L38" s="22"/>
      <c r="M38" s="22"/>
      <c r="N38" s="22"/>
      <c r="O38" s="22"/>
      <c r="P38" s="22"/>
    </row>
    <row r="39" spans="1:16" ht="39" customHeight="1" x14ac:dyDescent="0.15">
      <c r="A39" s="22"/>
      <c r="B39" s="35"/>
      <c r="C39" s="1145" t="s">
        <v>536</v>
      </c>
      <c r="D39" s="1146"/>
      <c r="E39" s="1147"/>
      <c r="F39" s="36">
        <v>0.06</v>
      </c>
      <c r="G39" s="37">
        <v>0.05</v>
      </c>
      <c r="H39" s="37">
        <v>0.06</v>
      </c>
      <c r="I39" s="37">
        <v>0.06</v>
      </c>
      <c r="J39" s="38">
        <v>7.0000000000000007E-2</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538</v>
      </c>
      <c r="D43" s="1149"/>
      <c r="E43" s="1150"/>
      <c r="F43" s="41">
        <v>1.1100000000000001</v>
      </c>
      <c r="G43" s="42">
        <v>7.0000000000000007E-2</v>
      </c>
      <c r="H43" s="42">
        <v>0.16</v>
      </c>
      <c r="I43" s="42">
        <v>0.36</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1gWgFjvsnLhwotZ2pKPLnMLdlVYxr5//5BqOhFuTzJOqNMRlKTuCvOHb9tIe1iulykU/7q8Xlr9SX7Q8SpWIg==" saltValue="okAHJYCzm616047I3DmBj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747</v>
      </c>
      <c r="L45" s="60">
        <v>753</v>
      </c>
      <c r="M45" s="60">
        <v>774</v>
      </c>
      <c r="N45" s="60">
        <v>786</v>
      </c>
      <c r="O45" s="61">
        <v>759</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404</v>
      </c>
      <c r="L48" s="64">
        <v>350</v>
      </c>
      <c r="M48" s="64">
        <v>341</v>
      </c>
      <c r="N48" s="64">
        <v>345</v>
      </c>
      <c r="O48" s="65">
        <v>371</v>
      </c>
      <c r="P48" s="48"/>
      <c r="Q48" s="48"/>
      <c r="R48" s="48"/>
      <c r="S48" s="48"/>
      <c r="T48" s="48"/>
      <c r="U48" s="48"/>
    </row>
    <row r="49" spans="1:21" ht="30.75" customHeight="1" x14ac:dyDescent="0.15">
      <c r="A49" s="48"/>
      <c r="B49" s="1178"/>
      <c r="C49" s="1179"/>
      <c r="D49" s="62"/>
      <c r="E49" s="1155" t="s">
        <v>14</v>
      </c>
      <c r="F49" s="1155"/>
      <c r="G49" s="1155"/>
      <c r="H49" s="1155"/>
      <c r="I49" s="1155"/>
      <c r="J49" s="1156"/>
      <c r="K49" s="63">
        <v>109</v>
      </c>
      <c r="L49" s="64">
        <v>108</v>
      </c>
      <c r="M49" s="64">
        <v>71</v>
      </c>
      <c r="N49" s="64">
        <v>19</v>
      </c>
      <c r="O49" s="65">
        <v>19</v>
      </c>
      <c r="P49" s="48"/>
      <c r="Q49" s="48"/>
      <c r="R49" s="48"/>
      <c r="S49" s="48"/>
      <c r="T49" s="48"/>
      <c r="U49" s="48"/>
    </row>
    <row r="50" spans="1:21" ht="30.75" customHeight="1" x14ac:dyDescent="0.15">
      <c r="A50" s="48"/>
      <c r="B50" s="1178"/>
      <c r="C50" s="1179"/>
      <c r="D50" s="62"/>
      <c r="E50" s="1155" t="s">
        <v>15</v>
      </c>
      <c r="F50" s="1155"/>
      <c r="G50" s="1155"/>
      <c r="H50" s="1155"/>
      <c r="I50" s="1155"/>
      <c r="J50" s="1156"/>
      <c r="K50" s="63" t="s">
        <v>485</v>
      </c>
      <c r="L50" s="64" t="s">
        <v>485</v>
      </c>
      <c r="M50" s="64" t="s">
        <v>485</v>
      </c>
      <c r="N50" s="64">
        <v>61</v>
      </c>
      <c r="O50" s="65">
        <v>9</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873</v>
      </c>
      <c r="L52" s="64">
        <v>887</v>
      </c>
      <c r="M52" s="64">
        <v>838</v>
      </c>
      <c r="N52" s="64">
        <v>834</v>
      </c>
      <c r="O52" s="65">
        <v>799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387</v>
      </c>
      <c r="L53" s="69">
        <v>324</v>
      </c>
      <c r="M53" s="69">
        <v>348</v>
      </c>
      <c r="N53" s="69">
        <v>377</v>
      </c>
      <c r="O53" s="70">
        <v>359</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t="s">
        <v>562</v>
      </c>
      <c r="L58" s="84" t="s">
        <v>562</v>
      </c>
      <c r="M58" s="84" t="s">
        <v>562</v>
      </c>
      <c r="N58" s="84" t="s">
        <v>562</v>
      </c>
      <c r="O58" s="85" t="s">
        <v>562</v>
      </c>
    </row>
    <row r="59" spans="1:21" ht="31.5" customHeight="1" x14ac:dyDescent="0.15">
      <c r="B59" s="1163"/>
      <c r="C59" s="1164"/>
      <c r="D59" s="1170" t="s">
        <v>26</v>
      </c>
      <c r="E59" s="1171"/>
      <c r="F59" s="1171"/>
      <c r="G59" s="1171"/>
      <c r="H59" s="1171"/>
      <c r="I59" s="1171"/>
      <c r="J59" s="1172"/>
      <c r="K59" s="86" t="s">
        <v>562</v>
      </c>
      <c r="L59" s="87" t="s">
        <v>562</v>
      </c>
      <c r="M59" s="87" t="s">
        <v>562</v>
      </c>
      <c r="N59" s="87" t="s">
        <v>562</v>
      </c>
      <c r="O59" s="88" t="s">
        <v>562</v>
      </c>
    </row>
    <row r="60" spans="1:21" ht="31.5" customHeight="1" thickBot="1" x14ac:dyDescent="0.2">
      <c r="B60" s="1165"/>
      <c r="C60" s="1166"/>
      <c r="D60" s="1173" t="s">
        <v>27</v>
      </c>
      <c r="E60" s="1174"/>
      <c r="F60" s="1174"/>
      <c r="G60" s="1174"/>
      <c r="H60" s="1174"/>
      <c r="I60" s="1174"/>
      <c r="J60" s="1175"/>
      <c r="K60" s="89" t="s">
        <v>562</v>
      </c>
      <c r="L60" s="90" t="s">
        <v>562</v>
      </c>
      <c r="M60" s="90" t="s">
        <v>562</v>
      </c>
      <c r="N60" s="90" t="s">
        <v>562</v>
      </c>
      <c r="O60" s="91" t="s">
        <v>562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Ug1I67m3HYYKHenFrw+VwMPePT+K3iPepfbBxTvor/++igGh77cGHI4jW0xP9yc3fn2420HM/LNEZvcKc2bDw==" saltValue="XWjBR9+wfoCprqfrntCDSA=="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8429</v>
      </c>
      <c r="J41" s="356">
        <v>8510</v>
      </c>
      <c r="K41" s="356">
        <v>8602</v>
      </c>
      <c r="L41" s="356">
        <v>8211</v>
      </c>
      <c r="M41" s="357">
        <v>7740</v>
      </c>
    </row>
    <row r="42" spans="2:13" ht="27.75" customHeight="1" x14ac:dyDescent="0.15">
      <c r="B42" s="1186"/>
      <c r="C42" s="1187"/>
      <c r="D42" s="106"/>
      <c r="E42" s="1190" t="s">
        <v>32</v>
      </c>
      <c r="F42" s="1190"/>
      <c r="G42" s="1190"/>
      <c r="H42" s="1191"/>
      <c r="I42" s="358">
        <v>268</v>
      </c>
      <c r="J42" s="359">
        <v>297</v>
      </c>
      <c r="K42" s="359">
        <v>297</v>
      </c>
      <c r="L42" s="359">
        <v>236</v>
      </c>
      <c r="M42" s="360">
        <v>108</v>
      </c>
    </row>
    <row r="43" spans="2:13" ht="27.75" customHeight="1" x14ac:dyDescent="0.15">
      <c r="B43" s="1186"/>
      <c r="C43" s="1187"/>
      <c r="D43" s="106"/>
      <c r="E43" s="1190" t="s">
        <v>33</v>
      </c>
      <c r="F43" s="1190"/>
      <c r="G43" s="1190"/>
      <c r="H43" s="1191"/>
      <c r="I43" s="358">
        <v>4953</v>
      </c>
      <c r="J43" s="359">
        <v>4762</v>
      </c>
      <c r="K43" s="359">
        <v>4435</v>
      </c>
      <c r="L43" s="359">
        <v>3989</v>
      </c>
      <c r="M43" s="360">
        <v>3918</v>
      </c>
    </row>
    <row r="44" spans="2:13" ht="27.75" customHeight="1" x14ac:dyDescent="0.15">
      <c r="B44" s="1186"/>
      <c r="C44" s="1187"/>
      <c r="D44" s="106"/>
      <c r="E44" s="1190" t="s">
        <v>34</v>
      </c>
      <c r="F44" s="1190"/>
      <c r="G44" s="1190"/>
      <c r="H44" s="1191"/>
      <c r="I44" s="358">
        <v>287</v>
      </c>
      <c r="J44" s="359">
        <v>190</v>
      </c>
      <c r="K44" s="359">
        <v>132</v>
      </c>
      <c r="L44" s="359">
        <v>112</v>
      </c>
      <c r="M44" s="360">
        <v>113</v>
      </c>
    </row>
    <row r="45" spans="2:13" ht="27.75" customHeight="1" x14ac:dyDescent="0.15">
      <c r="B45" s="1186"/>
      <c r="C45" s="1187"/>
      <c r="D45" s="106"/>
      <c r="E45" s="1190" t="s">
        <v>35</v>
      </c>
      <c r="F45" s="1190"/>
      <c r="G45" s="1190"/>
      <c r="H45" s="1191"/>
      <c r="I45" s="358">
        <v>1802</v>
      </c>
      <c r="J45" s="359">
        <v>1753</v>
      </c>
      <c r="K45" s="359">
        <v>1696</v>
      </c>
      <c r="L45" s="359">
        <v>1704</v>
      </c>
      <c r="M45" s="360">
        <v>1758</v>
      </c>
    </row>
    <row r="46" spans="2:13" ht="27.75" customHeight="1" x14ac:dyDescent="0.15">
      <c r="B46" s="1186"/>
      <c r="C46" s="1187"/>
      <c r="D46" s="107"/>
      <c r="E46" s="1190" t="s">
        <v>36</v>
      </c>
      <c r="F46" s="1190"/>
      <c r="G46" s="1190"/>
      <c r="H46" s="1191"/>
      <c r="I46" s="358">
        <v>0</v>
      </c>
      <c r="J46" s="359" t="s">
        <v>485</v>
      </c>
      <c r="K46" s="359" t="s">
        <v>485</v>
      </c>
      <c r="L46" s="359" t="s">
        <v>485</v>
      </c>
      <c r="M46" s="360" t="s">
        <v>485</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2692</v>
      </c>
      <c r="J50" s="359">
        <v>2678</v>
      </c>
      <c r="K50" s="359">
        <v>3227</v>
      </c>
      <c r="L50" s="359">
        <v>3408</v>
      </c>
      <c r="M50" s="360">
        <v>3694</v>
      </c>
    </row>
    <row r="51" spans="2:13" ht="27.75" customHeight="1" x14ac:dyDescent="0.15">
      <c r="B51" s="1186"/>
      <c r="C51" s="1187"/>
      <c r="D51" s="106"/>
      <c r="E51" s="1190" t="s">
        <v>42</v>
      </c>
      <c r="F51" s="1190"/>
      <c r="G51" s="1190"/>
      <c r="H51" s="1191"/>
      <c r="I51" s="358" t="s">
        <v>485</v>
      </c>
      <c r="J51" s="359" t="s">
        <v>485</v>
      </c>
      <c r="K51" s="359" t="s">
        <v>485</v>
      </c>
      <c r="L51" s="359" t="s">
        <v>485</v>
      </c>
      <c r="M51" s="360" t="s">
        <v>485</v>
      </c>
    </row>
    <row r="52" spans="2:13" ht="27.75" customHeight="1" x14ac:dyDescent="0.15">
      <c r="B52" s="1188"/>
      <c r="C52" s="1189"/>
      <c r="D52" s="106"/>
      <c r="E52" s="1190" t="s">
        <v>43</v>
      </c>
      <c r="F52" s="1190"/>
      <c r="G52" s="1190"/>
      <c r="H52" s="1191"/>
      <c r="I52" s="358">
        <v>9866</v>
      </c>
      <c r="J52" s="359">
        <v>9789</v>
      </c>
      <c r="K52" s="359">
        <v>9663</v>
      </c>
      <c r="L52" s="359">
        <v>9195</v>
      </c>
      <c r="M52" s="360">
        <v>8685</v>
      </c>
    </row>
    <row r="53" spans="2:13" ht="27.75" customHeight="1" thickBot="1" x14ac:dyDescent="0.2">
      <c r="B53" s="1192" t="s">
        <v>19</v>
      </c>
      <c r="C53" s="1193"/>
      <c r="D53" s="110"/>
      <c r="E53" s="1194" t="s">
        <v>44</v>
      </c>
      <c r="F53" s="1194"/>
      <c r="G53" s="1194"/>
      <c r="H53" s="1195"/>
      <c r="I53" s="361">
        <v>3181</v>
      </c>
      <c r="J53" s="362">
        <v>3044</v>
      </c>
      <c r="K53" s="362">
        <v>2272</v>
      </c>
      <c r="L53" s="362">
        <v>1650</v>
      </c>
      <c r="M53" s="363">
        <v>1258</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K0Piita6cyUJmF7oyZQs5rfS09TV5cU+iiCRWPyGu15mZzNREdy6uFhzp1Q29KG2ednSl+KaG3jon5DVKHc6iw==" saltValue="wRnARv28R1bU7YSIdLgNr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1214</v>
      </c>
      <c r="G55" s="122">
        <v>1214</v>
      </c>
      <c r="H55" s="123">
        <v>1214</v>
      </c>
    </row>
    <row r="56" spans="2:8" ht="52.5" customHeight="1" x14ac:dyDescent="0.15">
      <c r="B56" s="124"/>
      <c r="C56" s="1213" t="s">
        <v>47</v>
      </c>
      <c r="D56" s="1213"/>
      <c r="E56" s="1214"/>
      <c r="F56" s="125">
        <v>474</v>
      </c>
      <c r="G56" s="125">
        <v>474</v>
      </c>
      <c r="H56" s="126">
        <v>474</v>
      </c>
    </row>
    <row r="57" spans="2:8" ht="53.25" customHeight="1" x14ac:dyDescent="0.15">
      <c r="B57" s="124"/>
      <c r="C57" s="1215" t="s">
        <v>48</v>
      </c>
      <c r="D57" s="1215"/>
      <c r="E57" s="1216"/>
      <c r="F57" s="127">
        <v>1080</v>
      </c>
      <c r="G57" s="127">
        <v>1175</v>
      </c>
      <c r="H57" s="128">
        <v>1422</v>
      </c>
    </row>
    <row r="58" spans="2:8" ht="45.75" customHeight="1" x14ac:dyDescent="0.15">
      <c r="B58" s="129"/>
      <c r="C58" s="1203" t="s">
        <v>555</v>
      </c>
      <c r="D58" s="1204"/>
      <c r="E58" s="1205"/>
      <c r="F58" s="130">
        <v>509</v>
      </c>
      <c r="G58" s="130">
        <v>510</v>
      </c>
      <c r="H58" s="131">
        <v>577</v>
      </c>
    </row>
    <row r="59" spans="2:8" ht="45.75" customHeight="1" x14ac:dyDescent="0.15">
      <c r="B59" s="129"/>
      <c r="C59" s="1203" t="s">
        <v>556</v>
      </c>
      <c r="D59" s="1204"/>
      <c r="E59" s="1205"/>
      <c r="F59" s="130">
        <v>251</v>
      </c>
      <c r="G59" s="130">
        <v>242</v>
      </c>
      <c r="H59" s="131">
        <v>311</v>
      </c>
    </row>
    <row r="60" spans="2:8" ht="45.75" customHeight="1" x14ac:dyDescent="0.15">
      <c r="B60" s="129"/>
      <c r="C60" s="1203" t="s">
        <v>557</v>
      </c>
      <c r="D60" s="1204"/>
      <c r="E60" s="1205"/>
      <c r="F60" s="130">
        <v>170</v>
      </c>
      <c r="G60" s="130">
        <v>206</v>
      </c>
      <c r="H60" s="131">
        <v>227</v>
      </c>
    </row>
    <row r="61" spans="2:8" ht="45.75" customHeight="1" x14ac:dyDescent="0.15">
      <c r="B61" s="129"/>
      <c r="C61" s="1203" t="s">
        <v>558</v>
      </c>
      <c r="D61" s="1204"/>
      <c r="E61" s="1205"/>
      <c r="F61" s="130">
        <v>60</v>
      </c>
      <c r="G61" s="130">
        <v>125</v>
      </c>
      <c r="H61" s="131">
        <v>186</v>
      </c>
    </row>
    <row r="62" spans="2:8" ht="45.75" customHeight="1" thickBot="1" x14ac:dyDescent="0.2">
      <c r="B62" s="132"/>
      <c r="C62" s="1206" t="s">
        <v>559</v>
      </c>
      <c r="D62" s="1207"/>
      <c r="E62" s="1208"/>
      <c r="F62" s="133">
        <v>45</v>
      </c>
      <c r="G62" s="133">
        <v>65</v>
      </c>
      <c r="H62" s="134">
        <v>93</v>
      </c>
    </row>
    <row r="63" spans="2:8" ht="52.5" customHeight="1" thickBot="1" x14ac:dyDescent="0.2">
      <c r="B63" s="135"/>
      <c r="C63" s="1209" t="s">
        <v>49</v>
      </c>
      <c r="D63" s="1209"/>
      <c r="E63" s="1210"/>
      <c r="F63" s="136">
        <v>2767</v>
      </c>
      <c r="G63" s="136">
        <v>2863</v>
      </c>
      <c r="H63" s="137">
        <v>3109</v>
      </c>
    </row>
    <row r="64" spans="2:8" x14ac:dyDescent="0.15"/>
  </sheetData>
  <sheetProtection algorithmName="SHA-512" hashValue="rpc3LL+d58f7IT/fyr3QZo9NVOb5WqEVJ58BIaqp9Ysm+qbyS28CQ+z0VOY2Sb08xk6Cxsu0FKRcHR0wVC+8zQ==" saltValue="6NpTzQ4n3VtjmeFTWl+3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58589</v>
      </c>
      <c r="E3" s="156"/>
      <c r="F3" s="157">
        <v>59119</v>
      </c>
      <c r="G3" s="158"/>
      <c r="H3" s="159"/>
    </row>
    <row r="4" spans="1:8" x14ac:dyDescent="0.15">
      <c r="A4" s="160"/>
      <c r="B4" s="161"/>
      <c r="C4" s="162"/>
      <c r="D4" s="163">
        <v>16142</v>
      </c>
      <c r="E4" s="164"/>
      <c r="F4" s="165">
        <v>29900</v>
      </c>
      <c r="G4" s="166"/>
      <c r="H4" s="167"/>
    </row>
    <row r="5" spans="1:8" x14ac:dyDescent="0.15">
      <c r="A5" s="148" t="s">
        <v>518</v>
      </c>
      <c r="B5" s="153"/>
      <c r="C5" s="154"/>
      <c r="D5" s="155">
        <v>51200</v>
      </c>
      <c r="E5" s="156"/>
      <c r="F5" s="157">
        <v>53895</v>
      </c>
      <c r="G5" s="158"/>
      <c r="H5" s="159"/>
    </row>
    <row r="6" spans="1:8" x14ac:dyDescent="0.15">
      <c r="A6" s="160"/>
      <c r="B6" s="161"/>
      <c r="C6" s="162"/>
      <c r="D6" s="163">
        <v>23732</v>
      </c>
      <c r="E6" s="164"/>
      <c r="F6" s="165">
        <v>31224</v>
      </c>
      <c r="G6" s="166"/>
      <c r="H6" s="167"/>
    </row>
    <row r="7" spans="1:8" x14ac:dyDescent="0.15">
      <c r="A7" s="148" t="s">
        <v>519</v>
      </c>
      <c r="B7" s="153"/>
      <c r="C7" s="154"/>
      <c r="D7" s="155">
        <v>46610</v>
      </c>
      <c r="E7" s="156"/>
      <c r="F7" s="157">
        <v>56181</v>
      </c>
      <c r="G7" s="158"/>
      <c r="H7" s="159"/>
    </row>
    <row r="8" spans="1:8" x14ac:dyDescent="0.15">
      <c r="A8" s="160"/>
      <c r="B8" s="161"/>
      <c r="C8" s="162"/>
      <c r="D8" s="163">
        <v>19491</v>
      </c>
      <c r="E8" s="164"/>
      <c r="F8" s="165">
        <v>32039</v>
      </c>
      <c r="G8" s="166"/>
      <c r="H8" s="167"/>
    </row>
    <row r="9" spans="1:8" x14ac:dyDescent="0.15">
      <c r="A9" s="148" t="s">
        <v>520</v>
      </c>
      <c r="B9" s="153"/>
      <c r="C9" s="154"/>
      <c r="D9" s="155">
        <v>44368</v>
      </c>
      <c r="E9" s="156"/>
      <c r="F9" s="157">
        <v>47730</v>
      </c>
      <c r="G9" s="158"/>
      <c r="H9" s="159"/>
    </row>
    <row r="10" spans="1:8" x14ac:dyDescent="0.15">
      <c r="A10" s="160"/>
      <c r="B10" s="161"/>
      <c r="C10" s="162"/>
      <c r="D10" s="163">
        <v>13719</v>
      </c>
      <c r="E10" s="164"/>
      <c r="F10" s="165">
        <v>26378</v>
      </c>
      <c r="G10" s="166"/>
      <c r="H10" s="167"/>
    </row>
    <row r="11" spans="1:8" x14ac:dyDescent="0.15">
      <c r="A11" s="148" t="s">
        <v>521</v>
      </c>
      <c r="B11" s="153"/>
      <c r="C11" s="154"/>
      <c r="D11" s="155">
        <v>45184</v>
      </c>
      <c r="E11" s="156"/>
      <c r="F11" s="157">
        <v>61921</v>
      </c>
      <c r="G11" s="158"/>
      <c r="H11" s="159"/>
    </row>
    <row r="12" spans="1:8" x14ac:dyDescent="0.15">
      <c r="A12" s="160"/>
      <c r="B12" s="161"/>
      <c r="C12" s="168"/>
      <c r="D12" s="163">
        <v>13725</v>
      </c>
      <c r="E12" s="164"/>
      <c r="F12" s="165">
        <v>34719</v>
      </c>
      <c r="G12" s="166"/>
      <c r="H12" s="167"/>
    </row>
    <row r="13" spans="1:8" x14ac:dyDescent="0.15">
      <c r="A13" s="148"/>
      <c r="B13" s="153"/>
      <c r="C13" s="169"/>
      <c r="D13" s="170">
        <v>49190</v>
      </c>
      <c r="E13" s="171"/>
      <c r="F13" s="172">
        <v>55769</v>
      </c>
      <c r="G13" s="173"/>
      <c r="H13" s="159"/>
    </row>
    <row r="14" spans="1:8" x14ac:dyDescent="0.15">
      <c r="A14" s="160"/>
      <c r="B14" s="161"/>
      <c r="C14" s="162"/>
      <c r="D14" s="163">
        <v>17362</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8.1300000000000008</v>
      </c>
      <c r="C19" s="174">
        <f>ROUND(VALUE(SUBSTITUTE(実質収支比率等に係る経年分析!G$48,"▲","-")),2)</f>
        <v>7.08</v>
      </c>
      <c r="D19" s="174">
        <f>ROUND(VALUE(SUBSTITUTE(実質収支比率等に係る経年分析!H$48,"▲","-")),2)</f>
        <v>11.09</v>
      </c>
      <c r="E19" s="174">
        <f>ROUND(VALUE(SUBSTITUTE(実質収支比率等に係る経年分析!I$48,"▲","-")),2)</f>
        <v>13.07</v>
      </c>
      <c r="F19" s="174">
        <f>ROUND(VALUE(SUBSTITUTE(実質収支比率等に係る経年分析!J$48,"▲","-")),2)</f>
        <v>9.8800000000000008</v>
      </c>
    </row>
    <row r="20" spans="1:11" x14ac:dyDescent="0.15">
      <c r="A20" s="174" t="s">
        <v>53</v>
      </c>
      <c r="B20" s="174">
        <f>ROUND(VALUE(SUBSTITUTE(実質収支比率等に係る経年分析!F$47,"▲","-")),2)</f>
        <v>17.68</v>
      </c>
      <c r="C20" s="174">
        <f>ROUND(VALUE(SUBSTITUTE(実質収支比率等に係る経年分析!G$47,"▲","-")),2)</f>
        <v>16.02</v>
      </c>
      <c r="D20" s="174">
        <f>ROUND(VALUE(SUBSTITUTE(実質収支比率等に係る経年分析!H$47,"▲","-")),2)</f>
        <v>18.86</v>
      </c>
      <c r="E20" s="174">
        <f>ROUND(VALUE(SUBSTITUTE(実質収支比率等に係る経年分析!I$47,"▲","-")),2)</f>
        <v>19.309999999999999</v>
      </c>
      <c r="F20" s="174">
        <f>ROUND(VALUE(SUBSTITUTE(実質収支比率等に係る経年分析!J$47,"▲","-")),2)</f>
        <v>19.22</v>
      </c>
    </row>
    <row r="21" spans="1:11" x14ac:dyDescent="0.15">
      <c r="A21" s="174" t="s">
        <v>54</v>
      </c>
      <c r="B21" s="174">
        <f>IF(ISNUMBER(VALUE(SUBSTITUTE(実質収支比率等に係る経年分析!F$49,"▲","-"))),ROUND(VALUE(SUBSTITUTE(実質収支比率等に係る経年分析!F$49,"▲","-")),2),NA())</f>
        <v>2.17</v>
      </c>
      <c r="C21" s="174">
        <f>IF(ISNUMBER(VALUE(SUBSTITUTE(実質収支比率等に係る経年分析!G$49,"▲","-"))),ROUND(VALUE(SUBSTITUTE(実質収支比率等に係る経年分析!G$49,"▲","-")),2),NA())</f>
        <v>-1.1000000000000001</v>
      </c>
      <c r="D21" s="174">
        <f>IF(ISNUMBER(VALUE(SUBSTITUTE(実質収支比率等に係る経年分析!H$49,"▲","-"))),ROUND(VALUE(SUBSTITUTE(実質収支比率等に係る経年分析!H$49,"▲","-")),2),NA())</f>
        <v>7.17</v>
      </c>
      <c r="E21" s="174">
        <f>IF(ISNUMBER(VALUE(SUBSTITUTE(実質収支比率等に係る経年分析!I$49,"▲","-"))),ROUND(VALUE(SUBSTITUTE(実質収支比率等に係る経年分析!I$49,"▲","-")),2),NA())</f>
        <v>1.72</v>
      </c>
      <c r="F21" s="174">
        <f>IF(ISNUMBER(VALUE(SUBSTITUTE(実質収支比率等に係る経年分析!J$49,"▲","-"))),ROUND(VALUE(SUBSTITUTE(実質収支比率等に係る経年分析!J$49,"▲","-")),2),NA())</f>
        <v>-3.12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1.1100000000000001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0.36</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0.14000000000000001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0.53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0.17</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1.95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2.97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2.37</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#VALUE!</v>
      </c>
      <c r="C34" s="175" t="e">
        <f>IF(ROUND(VALUE(SUBSTITUTE(連結実質赤字比率に係る赤字・黒字の構成分析!F$36,"▲", "-")), 2) &gt;= 0, ABS(ROUND(VALUE(SUBSTITUTE(連結実質赤字比率に係る赤字・黒字の構成分析!F$36,"▲", "-")), 2)), NA())</f>
        <v>#VALUE!</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1.0900000000000001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2.77</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8.1199999999999992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11.08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9.8800000000000008</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15.56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16.25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18.25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873</v>
      </c>
      <c r="E42" s="176"/>
      <c r="F42" s="176"/>
      <c r="G42" s="176">
        <f>'実質公債費比率（分子）の構造'!L$52</f>
        <v>887</v>
      </c>
      <c r="H42" s="176"/>
      <c r="I42" s="176"/>
      <c r="J42" s="176">
        <f>'実質公債費比率（分子）の構造'!M$52</f>
        <v>838</v>
      </c>
      <c r="K42" s="176"/>
      <c r="L42" s="176"/>
      <c r="M42" s="176">
        <f>'実質公債費比率（分子）の構造'!N$52</f>
        <v>834</v>
      </c>
      <c r="N42" s="176"/>
      <c r="O42" s="176"/>
      <c r="P42" s="176">
        <f>'実質公債費比率（分子）の構造'!O$52</f>
        <v>799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f>'実質公債費比率（分子）の構造'!N$50</f>
        <v>61</v>
      </c>
      <c r="L44" s="176"/>
      <c r="M44" s="176"/>
      <c r="N44" s="176">
        <f>'実質公債費比率（分子）の構造'!O$50</f>
        <v>9</v>
      </c>
      <c r="O44" s="176"/>
      <c r="P44" s="176"/>
    </row>
    <row r="45" spans="1:16" x14ac:dyDescent="0.15">
      <c r="A45" s="176" t="s">
        <v>63</v>
      </c>
      <c r="B45" s="176">
        <f>'実質公債費比率（分子）の構造'!K$49</f>
        <v>109</v>
      </c>
      <c r="C45" s="176"/>
      <c r="D45" s="176"/>
      <c r="E45" s="176">
        <f>'実質公債費比率（分子）の構造'!L$49</f>
        <v>108</v>
      </c>
      <c r="F45" s="176"/>
      <c r="G45" s="176"/>
      <c r="H45" s="176">
        <f>'実質公債費比率（分子）の構造'!M$49</f>
        <v>71</v>
      </c>
      <c r="I45" s="176"/>
      <c r="J45" s="176"/>
      <c r="K45" s="176">
        <f>'実質公債費比率（分子）の構造'!N$49</f>
        <v>19</v>
      </c>
      <c r="L45" s="176"/>
      <c r="M45" s="176"/>
      <c r="N45" s="176">
        <f>'実質公債費比率（分子）の構造'!O$49</f>
        <v>19</v>
      </c>
      <c r="O45" s="176"/>
      <c r="P45" s="176"/>
    </row>
    <row r="46" spans="1:16" x14ac:dyDescent="0.15">
      <c r="A46" s="176" t="s">
        <v>64</v>
      </c>
      <c r="B46" s="176">
        <f>'実質公債費比率（分子）の構造'!K$48</f>
        <v>404</v>
      </c>
      <c r="C46" s="176"/>
      <c r="D46" s="176"/>
      <c r="E46" s="176">
        <f>'実質公債費比率（分子）の構造'!L$48</f>
        <v>350</v>
      </c>
      <c r="F46" s="176"/>
      <c r="G46" s="176"/>
      <c r="H46" s="176">
        <f>'実質公債費比率（分子）の構造'!M$48</f>
        <v>341</v>
      </c>
      <c r="I46" s="176"/>
      <c r="J46" s="176"/>
      <c r="K46" s="176">
        <f>'実質公債費比率（分子）の構造'!N$48</f>
        <v>345</v>
      </c>
      <c r="L46" s="176"/>
      <c r="M46" s="176"/>
      <c r="N46" s="176">
        <f>'実質公債費比率（分子）の構造'!O$48</f>
        <v>371</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747</v>
      </c>
      <c r="C49" s="176"/>
      <c r="D49" s="176"/>
      <c r="E49" s="176">
        <f>'実質公債費比率（分子）の構造'!L$45</f>
        <v>753</v>
      </c>
      <c r="F49" s="176"/>
      <c r="G49" s="176"/>
      <c r="H49" s="176">
        <f>'実質公債費比率（分子）の構造'!M$45</f>
        <v>774</v>
      </c>
      <c r="I49" s="176"/>
      <c r="J49" s="176"/>
      <c r="K49" s="176">
        <f>'実質公債費比率（分子）の構造'!N$45</f>
        <v>786</v>
      </c>
      <c r="L49" s="176"/>
      <c r="M49" s="176"/>
      <c r="N49" s="176">
        <f>'実質公債費比率（分子）の構造'!O$45</f>
        <v>759</v>
      </c>
      <c r="O49" s="176"/>
      <c r="P49" s="176"/>
    </row>
    <row r="50" spans="1:16" x14ac:dyDescent="0.15">
      <c r="A50" s="176" t="s">
        <v>67</v>
      </c>
      <c r="B50" s="176" t="e">
        <f>NA()</f>
        <v>#N/A</v>
      </c>
      <c r="C50" s="176">
        <f>IF(ISNUMBER('実質公債費比率（分子）の構造'!K$53),'実質公債費比率（分子）の構造'!K$53,NA())</f>
        <v>387</v>
      </c>
      <c r="D50" s="176" t="e">
        <f>NA()</f>
        <v>#N/A</v>
      </c>
      <c r="E50" s="176" t="e">
        <f>NA()</f>
        <v>#N/A</v>
      </c>
      <c r="F50" s="176">
        <f>IF(ISNUMBER('実質公債費比率（分子）の構造'!L$53),'実質公債費比率（分子）の構造'!L$53,NA())</f>
        <v>324</v>
      </c>
      <c r="G50" s="176" t="e">
        <f>NA()</f>
        <v>#N/A</v>
      </c>
      <c r="H50" s="176" t="e">
        <f>NA()</f>
        <v>#N/A</v>
      </c>
      <c r="I50" s="176">
        <f>IF(ISNUMBER('実質公債費比率（分子）の構造'!M$53),'実質公債費比率（分子）の構造'!M$53,NA())</f>
        <v>348</v>
      </c>
      <c r="J50" s="176" t="e">
        <f>NA()</f>
        <v>#N/A</v>
      </c>
      <c r="K50" s="176" t="e">
        <f>NA()</f>
        <v>#N/A</v>
      </c>
      <c r="L50" s="176">
        <f>IF(ISNUMBER('実質公債費比率（分子）の構造'!N$53),'実質公債費比率（分子）の構造'!N$53,NA())</f>
        <v>377</v>
      </c>
      <c r="M50" s="176" t="e">
        <f>NA()</f>
        <v>#N/A</v>
      </c>
      <c r="N50" s="176" t="e">
        <f>NA()</f>
        <v>#N/A</v>
      </c>
      <c r="O50" s="176">
        <f>IF(ISNUMBER('実質公債費比率（分子）の構造'!O$53),'実質公債費比率（分子）の構造'!O$53,NA())</f>
        <v>359</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9866</v>
      </c>
      <c r="E56" s="175"/>
      <c r="F56" s="175"/>
      <c r="G56" s="175">
        <f>'将来負担比率（分子）の構造'!J$52</f>
        <v>9789</v>
      </c>
      <c r="H56" s="175"/>
      <c r="I56" s="175"/>
      <c r="J56" s="175">
        <f>'将来負担比率（分子）の構造'!K$52</f>
        <v>9663</v>
      </c>
      <c r="K56" s="175"/>
      <c r="L56" s="175"/>
      <c r="M56" s="175">
        <f>'将来負担比率（分子）の構造'!L$52</f>
        <v>9195</v>
      </c>
      <c r="N56" s="175"/>
      <c r="O56" s="175"/>
      <c r="P56" s="175">
        <f>'将来負担比率（分子）の構造'!M$52</f>
        <v>8685</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2692</v>
      </c>
      <c r="E58" s="175"/>
      <c r="F58" s="175"/>
      <c r="G58" s="175">
        <f>'将来負担比率（分子）の構造'!J$50</f>
        <v>2678</v>
      </c>
      <c r="H58" s="175"/>
      <c r="I58" s="175"/>
      <c r="J58" s="175">
        <f>'将来負担比率（分子）の構造'!K$50</f>
        <v>3227</v>
      </c>
      <c r="K58" s="175"/>
      <c r="L58" s="175"/>
      <c r="M58" s="175">
        <f>'将来負担比率（分子）の構造'!L$50</f>
        <v>3408</v>
      </c>
      <c r="N58" s="175"/>
      <c r="O58" s="175"/>
      <c r="P58" s="175">
        <f>'将来負担比率（分子）の構造'!M$50</f>
        <v>3694</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0</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1802</v>
      </c>
      <c r="C62" s="175"/>
      <c r="D62" s="175"/>
      <c r="E62" s="175">
        <f>'将来負担比率（分子）の構造'!J$45</f>
        <v>1753</v>
      </c>
      <c r="F62" s="175"/>
      <c r="G62" s="175"/>
      <c r="H62" s="175">
        <f>'将来負担比率（分子）の構造'!K$45</f>
        <v>1696</v>
      </c>
      <c r="I62" s="175"/>
      <c r="J62" s="175"/>
      <c r="K62" s="175">
        <f>'将来負担比率（分子）の構造'!L$45</f>
        <v>1704</v>
      </c>
      <c r="L62" s="175"/>
      <c r="M62" s="175"/>
      <c r="N62" s="175">
        <f>'将来負担比率（分子）の構造'!M$45</f>
        <v>1758</v>
      </c>
      <c r="O62" s="175"/>
      <c r="P62" s="175"/>
    </row>
    <row r="63" spans="1:16" x14ac:dyDescent="0.15">
      <c r="A63" s="175" t="s">
        <v>34</v>
      </c>
      <c r="B63" s="175">
        <f>'将来負担比率（分子）の構造'!I$44</f>
        <v>287</v>
      </c>
      <c r="C63" s="175"/>
      <c r="D63" s="175"/>
      <c r="E63" s="175">
        <f>'将来負担比率（分子）の構造'!J$44</f>
        <v>190</v>
      </c>
      <c r="F63" s="175"/>
      <c r="G63" s="175"/>
      <c r="H63" s="175">
        <f>'将来負担比率（分子）の構造'!K$44</f>
        <v>132</v>
      </c>
      <c r="I63" s="175"/>
      <c r="J63" s="175"/>
      <c r="K63" s="175">
        <f>'将来負担比率（分子）の構造'!L$44</f>
        <v>112</v>
      </c>
      <c r="L63" s="175"/>
      <c r="M63" s="175"/>
      <c r="N63" s="175">
        <f>'将来負担比率（分子）の構造'!M$44</f>
        <v>113</v>
      </c>
      <c r="O63" s="175"/>
      <c r="P63" s="175"/>
    </row>
    <row r="64" spans="1:16" x14ac:dyDescent="0.15">
      <c r="A64" s="175" t="s">
        <v>33</v>
      </c>
      <c r="B64" s="175">
        <f>'将来負担比率（分子）の構造'!I$43</f>
        <v>4953</v>
      </c>
      <c r="C64" s="175"/>
      <c r="D64" s="175"/>
      <c r="E64" s="175">
        <f>'将来負担比率（分子）の構造'!J$43</f>
        <v>4762</v>
      </c>
      <c r="F64" s="175"/>
      <c r="G64" s="175"/>
      <c r="H64" s="175">
        <f>'将来負担比率（分子）の構造'!K$43</f>
        <v>4435</v>
      </c>
      <c r="I64" s="175"/>
      <c r="J64" s="175"/>
      <c r="K64" s="175">
        <f>'将来負担比率（分子）の構造'!L$43</f>
        <v>3989</v>
      </c>
      <c r="L64" s="175"/>
      <c r="M64" s="175"/>
      <c r="N64" s="175">
        <f>'将来負担比率（分子）の構造'!M$43</f>
        <v>3918</v>
      </c>
      <c r="O64" s="175"/>
      <c r="P64" s="175"/>
    </row>
    <row r="65" spans="1:16" x14ac:dyDescent="0.15">
      <c r="A65" s="175" t="s">
        <v>32</v>
      </c>
      <c r="B65" s="175">
        <f>'将来負担比率（分子）の構造'!I$42</f>
        <v>268</v>
      </c>
      <c r="C65" s="175"/>
      <c r="D65" s="175"/>
      <c r="E65" s="175">
        <f>'将来負担比率（分子）の構造'!J$42</f>
        <v>297</v>
      </c>
      <c r="F65" s="175"/>
      <c r="G65" s="175"/>
      <c r="H65" s="175">
        <f>'将来負担比率（分子）の構造'!K$42</f>
        <v>297</v>
      </c>
      <c r="I65" s="175"/>
      <c r="J65" s="175"/>
      <c r="K65" s="175">
        <f>'将来負担比率（分子）の構造'!L$42</f>
        <v>236</v>
      </c>
      <c r="L65" s="175"/>
      <c r="M65" s="175"/>
      <c r="N65" s="175">
        <f>'将来負担比率（分子）の構造'!M$42</f>
        <v>108</v>
      </c>
      <c r="O65" s="175"/>
      <c r="P65" s="175"/>
    </row>
    <row r="66" spans="1:16" x14ac:dyDescent="0.15">
      <c r="A66" s="175" t="s">
        <v>31</v>
      </c>
      <c r="B66" s="175">
        <f>'将来負担比率（分子）の構造'!I$41</f>
        <v>8429</v>
      </c>
      <c r="C66" s="175"/>
      <c r="D66" s="175"/>
      <c r="E66" s="175">
        <f>'将来負担比率（分子）の構造'!J$41</f>
        <v>8510</v>
      </c>
      <c r="F66" s="175"/>
      <c r="G66" s="175"/>
      <c r="H66" s="175">
        <f>'将来負担比率（分子）の構造'!K$41</f>
        <v>8602</v>
      </c>
      <c r="I66" s="175"/>
      <c r="J66" s="175"/>
      <c r="K66" s="175">
        <f>'将来負担比率（分子）の構造'!L$41</f>
        <v>8211</v>
      </c>
      <c r="L66" s="175"/>
      <c r="M66" s="175"/>
      <c r="N66" s="175">
        <f>'将来負担比率（分子）の構造'!M$41</f>
        <v>7740</v>
      </c>
      <c r="O66" s="175"/>
      <c r="P66" s="175"/>
    </row>
    <row r="67" spans="1:16" x14ac:dyDescent="0.15">
      <c r="A67" s="175" t="s">
        <v>71</v>
      </c>
      <c r="B67" s="175" t="e">
        <f>NA()</f>
        <v>#N/A</v>
      </c>
      <c r="C67" s="175">
        <f>IF(ISNUMBER('将来負担比率（分子）の構造'!I$53), IF('将来負担比率（分子）の構造'!I$53 &lt; 0, 0, '将来負担比率（分子）の構造'!I$53), NA())</f>
        <v>3181</v>
      </c>
      <c r="D67" s="175" t="e">
        <f>NA()</f>
        <v>#N/A</v>
      </c>
      <c r="E67" s="175" t="e">
        <f>NA()</f>
        <v>#N/A</v>
      </c>
      <c r="F67" s="175">
        <f>IF(ISNUMBER('将来負担比率（分子）の構造'!J$53), IF('将来負担比率（分子）の構造'!J$53 &lt; 0, 0, '将来負担比率（分子）の構造'!J$53), NA())</f>
        <v>3044</v>
      </c>
      <c r="G67" s="175" t="e">
        <f>NA()</f>
        <v>#N/A</v>
      </c>
      <c r="H67" s="175" t="e">
        <f>NA()</f>
        <v>#N/A</v>
      </c>
      <c r="I67" s="175">
        <f>IF(ISNUMBER('将来負担比率（分子）の構造'!K$53), IF('将来負担比率（分子）の構造'!K$53 &lt; 0, 0, '将来負担比率（分子）の構造'!K$53), NA())</f>
        <v>2272</v>
      </c>
      <c r="J67" s="175" t="e">
        <f>NA()</f>
        <v>#N/A</v>
      </c>
      <c r="K67" s="175" t="e">
        <f>NA()</f>
        <v>#N/A</v>
      </c>
      <c r="L67" s="175">
        <f>IF(ISNUMBER('将来負担比率（分子）の構造'!L$53), IF('将来負担比率（分子）の構造'!L$53 &lt; 0, 0, '将来負担比率（分子）の構造'!L$53), NA())</f>
        <v>1650</v>
      </c>
      <c r="M67" s="175" t="e">
        <f>NA()</f>
        <v>#N/A</v>
      </c>
      <c r="N67" s="175" t="e">
        <f>NA()</f>
        <v>#N/A</v>
      </c>
      <c r="O67" s="175">
        <f>IF(ISNUMBER('将来負担比率（分子）の構造'!M$53), IF('将来負担比率（分子）の構造'!M$53 &lt; 0, 0, '将来負担比率（分子）の構造'!M$53), NA())</f>
        <v>1258</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1214</v>
      </c>
      <c r="C72" s="179">
        <f>基金残高に係る経年分析!G55</f>
        <v>1214</v>
      </c>
      <c r="D72" s="179">
        <f>基金残高に係る経年分析!H55</f>
        <v>1214</v>
      </c>
    </row>
    <row r="73" spans="1:16" x14ac:dyDescent="0.15">
      <c r="A73" s="178" t="s">
        <v>74</v>
      </c>
      <c r="B73" s="179">
        <f>基金残高に係る経年分析!F56</f>
        <v>474</v>
      </c>
      <c r="C73" s="179">
        <f>基金残高に係る経年分析!G56</f>
        <v>474</v>
      </c>
      <c r="D73" s="179">
        <f>基金残高に係る経年分析!H56</f>
        <v>474</v>
      </c>
    </row>
    <row r="74" spans="1:16" x14ac:dyDescent="0.15">
      <c r="A74" s="178" t="s">
        <v>75</v>
      </c>
      <c r="B74" s="179">
        <f>基金残高に係る経年分析!F57</f>
        <v>1080</v>
      </c>
      <c r="C74" s="179">
        <f>基金残高に係る経年分析!G57</f>
        <v>1175</v>
      </c>
      <c r="D74" s="179">
        <f>基金残高に係る経年分析!H57</f>
        <v>1422</v>
      </c>
    </row>
  </sheetData>
  <sheetProtection algorithmName="SHA-512" hashValue="q55dBGZdJ6E+Z4lT3wMJbJdUWEEjqViVZkZ+b6leNNpi96yaGCwYFDwoV8ZN9HBwDRMLuZswBn9UpLln8dLkKA==" saltValue="E32YzIavZAnUuRLe0HwJ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佐々木　祐貴子</cp:lastModifiedBy>
  <cp:lastPrinted>2025-03-24T04:55:26Z</cp:lastPrinted>
  <dcterms:created xsi:type="dcterms:W3CDTF">2025-02-19T03:17:59Z</dcterms:created>
  <dcterms:modified xsi:type="dcterms:W3CDTF">2025-03-27T08:13:30Z</dcterms:modified>
  <cp:category/>
</cp:coreProperties>
</file>